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05"/>
  </bookViews>
  <sheets>
    <sheet name=" Sažetak" sheetId="2" r:id="rId1"/>
    <sheet name=" Račun prihoda i rashoda" sheetId="4" r:id="rId2"/>
    <sheet name=" Račun financiranja" sheetId="5" r:id="rId3"/>
    <sheet name="Posebni dio" sheetId="6" r:id="rId4"/>
    <sheet name="List1" sheetId="7" r:id="rId5"/>
  </sheets>
  <definedNames>
    <definedName name="_xlnm.Print_Area" localSheetId="2">' Račun financiranja'!$A$1:$G$39</definedName>
    <definedName name="_xlnm.Print_Area" localSheetId="1">' Račun prihoda i rashoda'!$A$1:$G$123</definedName>
    <definedName name="_xlnm.Print_Area" localSheetId="0">' Sažetak'!$A$1:$J$42</definedName>
    <definedName name="_xlnm.Print_Area" localSheetId="3">'Posebni dio'!$A$1:$G$248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G82" i="4" l="1"/>
  <c r="F82" i="4"/>
  <c r="G48" i="4"/>
  <c r="F48" i="4"/>
  <c r="E82" i="4"/>
  <c r="E48" i="4"/>
  <c r="G29" i="4"/>
  <c r="G30" i="4"/>
  <c r="G37" i="4"/>
  <c r="F29" i="4"/>
  <c r="F30" i="4"/>
  <c r="F37" i="4"/>
  <c r="E29" i="4"/>
  <c r="E30" i="4"/>
  <c r="E37" i="4"/>
  <c r="G9" i="4"/>
  <c r="F8" i="4"/>
  <c r="F9" i="4"/>
  <c r="E8" i="4"/>
  <c r="E9" i="4"/>
  <c r="G8" i="6"/>
  <c r="G198" i="6"/>
  <c r="G191" i="6"/>
  <c r="G154" i="6"/>
  <c r="G72" i="6"/>
  <c r="G36" i="6"/>
  <c r="G9" i="6"/>
  <c r="F8" i="6"/>
  <c r="F198" i="6"/>
  <c r="F154" i="6"/>
  <c r="F72" i="6"/>
  <c r="F36" i="6"/>
  <c r="F10" i="6"/>
  <c r="E8" i="6"/>
  <c r="E237" i="6"/>
  <c r="E227" i="6"/>
  <c r="E196" i="6"/>
  <c r="E154" i="6"/>
  <c r="E72" i="6"/>
  <c r="E36" i="6"/>
  <c r="E10" i="6"/>
  <c r="E9" i="6" s="1"/>
  <c r="D229" i="6" l="1"/>
  <c r="D208" i="6"/>
  <c r="D206" i="6" s="1"/>
  <c r="D198" i="6"/>
  <c r="D196" i="6" s="1"/>
  <c r="D154" i="6"/>
  <c r="D72" i="6"/>
  <c r="D36" i="6"/>
  <c r="C36" i="6"/>
  <c r="D9" i="6"/>
  <c r="C208" i="6"/>
  <c r="C206" i="6" s="1"/>
  <c r="C203" i="6"/>
  <c r="C201" i="6" s="1"/>
  <c r="C198" i="6"/>
  <c r="C196" i="6" s="1"/>
  <c r="C156" i="6"/>
  <c r="C154" i="6" s="1"/>
  <c r="C72" i="6"/>
  <c r="C10" i="6"/>
  <c r="C9" i="6" s="1"/>
  <c r="D8" i="6" l="1"/>
  <c r="C8" i="6"/>
  <c r="D82" i="4"/>
  <c r="D48" i="4"/>
  <c r="D29" i="4"/>
  <c r="D37" i="4"/>
  <c r="D30" i="4"/>
  <c r="D8" i="4" l="1"/>
  <c r="D9" i="4"/>
  <c r="C82" i="4"/>
  <c r="C48" i="4"/>
  <c r="C30" i="4"/>
  <c r="H131" i="7"/>
  <c r="G131" i="7"/>
  <c r="F131" i="7"/>
  <c r="E131" i="7"/>
  <c r="D131" i="7"/>
  <c r="H126" i="7"/>
  <c r="G126" i="7"/>
  <c r="F126" i="7"/>
  <c r="E126" i="7"/>
  <c r="D126" i="7"/>
  <c r="G122" i="7"/>
  <c r="F122" i="7"/>
  <c r="E122" i="7"/>
  <c r="D122" i="7"/>
  <c r="F115" i="7"/>
  <c r="G115" i="7"/>
  <c r="E115" i="7"/>
  <c r="D115" i="7"/>
  <c r="I109" i="7"/>
  <c r="H109" i="7"/>
  <c r="G109" i="7"/>
  <c r="F109" i="7"/>
  <c r="E109" i="7"/>
  <c r="D109" i="7"/>
  <c r="G106" i="7"/>
  <c r="F106" i="7"/>
  <c r="E106" i="7"/>
  <c r="D106" i="7"/>
  <c r="H99" i="7"/>
  <c r="G99" i="7"/>
  <c r="F99" i="7"/>
  <c r="E99" i="7"/>
  <c r="D99" i="7"/>
  <c r="I89" i="7"/>
  <c r="H89" i="7"/>
  <c r="G89" i="7"/>
  <c r="F89" i="7"/>
  <c r="E89" i="7"/>
  <c r="D89" i="7"/>
  <c r="H85" i="7"/>
  <c r="H84" i="7" s="1"/>
  <c r="G85" i="7"/>
  <c r="F85" i="7"/>
  <c r="E85" i="7"/>
  <c r="E84" i="7" s="1"/>
  <c r="D85" i="7"/>
  <c r="D84" i="7" s="1"/>
  <c r="H78" i="7"/>
  <c r="G78" i="7"/>
  <c r="F78" i="7"/>
  <c r="E78" i="7"/>
  <c r="D78" i="7"/>
  <c r="H73" i="7"/>
  <c r="H80" i="7" s="1"/>
  <c r="G73" i="7"/>
  <c r="G80" i="7" s="1"/>
  <c r="F73" i="7"/>
  <c r="F80" i="7" s="1"/>
  <c r="E73" i="7"/>
  <c r="D73" i="7"/>
  <c r="D80" i="7" s="1"/>
  <c r="H69" i="7"/>
  <c r="G69" i="7"/>
  <c r="F69" i="7"/>
  <c r="E69" i="7"/>
  <c r="D69" i="7"/>
  <c r="H65" i="7"/>
  <c r="G65" i="7"/>
  <c r="F65" i="7"/>
  <c r="E65" i="7"/>
  <c r="D65" i="7"/>
  <c r="H59" i="7"/>
  <c r="G59" i="7"/>
  <c r="F59" i="7"/>
  <c r="E59" i="7"/>
  <c r="D59" i="7"/>
  <c r="H53" i="7"/>
  <c r="G53" i="7"/>
  <c r="G52" i="7" s="1"/>
  <c r="F53" i="7"/>
  <c r="E53" i="7"/>
  <c r="D53" i="7"/>
  <c r="H52" i="7"/>
  <c r="F52" i="7"/>
  <c r="E52" i="7"/>
  <c r="D52" i="7"/>
  <c r="H50" i="7"/>
  <c r="H45" i="7" s="1"/>
  <c r="H46" i="7"/>
  <c r="G46" i="7"/>
  <c r="F46" i="7"/>
  <c r="F45" i="7" s="1"/>
  <c r="E46" i="7"/>
  <c r="E45" i="7" s="1"/>
  <c r="D46" i="7"/>
  <c r="D45" i="7" s="1"/>
  <c r="G45" i="7"/>
  <c r="I41" i="7"/>
  <c r="H41" i="7"/>
  <c r="G41" i="7"/>
  <c r="F41" i="7"/>
  <c r="E41" i="7"/>
  <c r="D41" i="7"/>
  <c r="H36" i="7"/>
  <c r="G36" i="7"/>
  <c r="F36" i="7"/>
  <c r="E36" i="7"/>
  <c r="D36" i="7"/>
  <c r="H31" i="7"/>
  <c r="G31" i="7"/>
  <c r="F31" i="7"/>
  <c r="E31" i="7"/>
  <c r="E26" i="7" s="1"/>
  <c r="D31" i="7"/>
  <c r="F26" i="7"/>
  <c r="H26" i="7"/>
  <c r="G26" i="7"/>
  <c r="D26" i="7"/>
  <c r="H19" i="7"/>
  <c r="D19" i="7"/>
  <c r="H20" i="7"/>
  <c r="G20" i="7"/>
  <c r="G19" i="7" s="1"/>
  <c r="G18" i="7" s="1"/>
  <c r="G17" i="7" s="1"/>
  <c r="F20" i="7"/>
  <c r="F19" i="7" s="1"/>
  <c r="F18" i="7" s="1"/>
  <c r="F17" i="7" s="1"/>
  <c r="E20" i="7"/>
  <c r="E19" i="7" s="1"/>
  <c r="D20" i="7"/>
  <c r="H14" i="7"/>
  <c r="G14" i="7"/>
  <c r="F14" i="7"/>
  <c r="E14" i="7"/>
  <c r="D14" i="7"/>
  <c r="G84" i="7" l="1"/>
  <c r="F84" i="7"/>
  <c r="E80" i="7"/>
  <c r="E34" i="7" s="1"/>
  <c r="G34" i="7"/>
  <c r="D34" i="7"/>
  <c r="H34" i="7"/>
  <c r="D18" i="7"/>
  <c r="D17" i="7" s="1"/>
  <c r="H18" i="7"/>
  <c r="H17" i="7" s="1"/>
  <c r="E18" i="7"/>
  <c r="E17" i="7" s="1"/>
  <c r="F34" i="7"/>
  <c r="C9" i="4" l="1"/>
  <c r="C29" i="4" l="1"/>
  <c r="G10" i="2"/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H13" i="2"/>
  <c r="G13" i="2"/>
  <c r="F13" i="2"/>
  <c r="J10" i="2"/>
  <c r="J16" i="2" s="1"/>
  <c r="I10" i="2"/>
  <c r="I16" i="2" s="1"/>
  <c r="H10" i="2"/>
  <c r="F10" i="2"/>
  <c r="H16" i="2" l="1"/>
  <c r="G16" i="2"/>
  <c r="G25" i="2" s="1"/>
  <c r="G32" i="2" s="1"/>
  <c r="G33" i="2" s="1"/>
  <c r="F16" i="2"/>
  <c r="F25" i="2" s="1"/>
  <c r="F32" i="2" s="1"/>
  <c r="F33" i="2" s="1"/>
  <c r="I25" i="2"/>
  <c r="I32" i="2" s="1"/>
  <c r="I33" i="2" s="1"/>
  <c r="J25" i="2"/>
  <c r="J32" i="2" s="1"/>
  <c r="J33" i="2" s="1"/>
  <c r="H25" i="2"/>
  <c r="H32" i="2" s="1"/>
  <c r="H33" i="2" s="1"/>
</calcChain>
</file>

<file path=xl/sharedStrings.xml><?xml version="1.0" encoding="utf-8"?>
<sst xmlns="http://schemas.openxmlformats.org/spreadsheetml/2006/main" count="656" uniqueCount="243">
  <si>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</si>
  <si>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</si>
  <si>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</si>
  <si>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</si>
  <si>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</si>
  <si>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</si>
  <si>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</si>
  <si>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</si>
  <si>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</si>
  <si>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</si>
  <si>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</si>
  <si>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</si>
  <si>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</si>
  <si>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</si>
  <si>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</si>
  <si>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</si>
  <si>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</si>
  <si>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</si>
  <si>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</si>
  <si>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</si>
  <si>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</si>
  <si>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</si>
  <si>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</si>
  <si>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</si>
  <si>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</si>
  <si>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</si>
  <si>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</si>
  <si>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</si>
  <si>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</si>
  <si>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</si>
  <si>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</si>
  <si>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</si>
  <si>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</si>
  <si>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</si>
  <si>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</si>
  <si>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</si>
  <si>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</si>
  <si>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</si>
  <si>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</si>
  <si>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</si>
  <si>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</si>
  <si>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</si>
  <si>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</si>
  <si>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</si>
  <si>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</si>
  <si>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</si>
  <si>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</si>
  <si>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</si>
  <si>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</si>
  <si>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>II. POSEBNI DIO</t>
  </si>
  <si>
    <t>ŠIFRA</t>
  </si>
  <si>
    <t>Ostali prihodi za posebne namjene</t>
  </si>
  <si>
    <t>Prihodi za posebne namjene</t>
  </si>
  <si>
    <t>VIŠAK / MANJAK TEKUĆE GODINE
(VIŠAK / MANJAK + NETO FINANCIRANJE)</t>
  </si>
  <si>
    <t>Prihodi od prodaje proizvoda i robe te pruženih usluga, prihodi od donacija te povrati po protestiranim jamstvima</t>
  </si>
  <si>
    <t xml:space="preserve">* najniža razina oznake izvora financiranja smatra se razina skupine odnosno podskupine      </t>
  </si>
  <si>
    <t>PRORAČUN JEDINICE LOKALNE I PODRUČNE (REGIONALNE) SAMOUPRAVE/
FINANCIJSKI PLAN PRORAČUNSKOG KORISNIKA JEDINICE LOKALNE I PODRUČNE (REGIONALNE) SAMOUPRAVE 
ZA GODINU 2026. I PROJEKCIJE ZA GODINU 2027. I  2028.</t>
  </si>
  <si>
    <t>IZVRŠENJE 
2024.</t>
  </si>
  <si>
    <t>TEKUĆI PLAN 
2025.</t>
  </si>
  <si>
    <t>PROJEKCIJA 2027.</t>
  </si>
  <si>
    <t>PROJEKCIJA 2028.</t>
  </si>
  <si>
    <t>PLAN 2026.</t>
  </si>
  <si>
    <t xml:space="preserve">PLAN 2026.
</t>
  </si>
  <si>
    <t>Prihodi od imovine</t>
  </si>
  <si>
    <t>Prihodi od upravnih i administrativnih pristojbi, pristojbi po posebnim propisima i naknadama</t>
  </si>
  <si>
    <t xml:space="preserve">TEKUĆI PLAN 
2025. </t>
  </si>
  <si>
    <t>Prihodi iz nadležnog proračuna i od HZZO-a na temelju ugovornih obveza</t>
  </si>
  <si>
    <t>Donacije</t>
  </si>
  <si>
    <t>Opći prihodi i primici (11)</t>
  </si>
  <si>
    <t>Prihodi od prodaje nefinancijske imovine</t>
  </si>
  <si>
    <t>Prihodi od prodaje stanova</t>
  </si>
  <si>
    <t>preneseni višak  31</t>
  </si>
  <si>
    <t>preneseni višak 43</t>
  </si>
  <si>
    <t>preneseni višak 0521</t>
  </si>
  <si>
    <t>UKUPNI PRIHODI</t>
  </si>
  <si>
    <t xml:space="preserve">Ostale naknade građanima i kućanstvima </t>
  </si>
  <si>
    <t xml:space="preserve">Ostali rashodi </t>
  </si>
  <si>
    <t>Rashodi za naabavu proizvedene dugotrajne imovine</t>
  </si>
  <si>
    <t>Preneseni višak</t>
  </si>
  <si>
    <t>Pomoći</t>
  </si>
  <si>
    <t>Pomoći EU</t>
  </si>
  <si>
    <t>Prihodi od prodaje dugotrajne imovine</t>
  </si>
  <si>
    <t>09</t>
  </si>
  <si>
    <t>Financijski plan  po izvorima i  aktivnostima, programskoj i funkcijskoj klasifikaciji</t>
  </si>
  <si>
    <t>Šifra</t>
  </si>
  <si>
    <t>Naziv</t>
  </si>
  <si>
    <t>IZVOR</t>
  </si>
  <si>
    <t>Projekcija 2027.</t>
  </si>
  <si>
    <t>Program 1024</t>
  </si>
  <si>
    <t xml:space="preserve"> Materijalni i financijski rashodi</t>
  </si>
  <si>
    <t>Aktivnost A102401</t>
  </si>
  <si>
    <t>Financijski rashodi</t>
  </si>
  <si>
    <t>Ukupno</t>
  </si>
  <si>
    <t>Program 1035</t>
  </si>
  <si>
    <t>Rashodi i izdci osnovnih škola</t>
  </si>
  <si>
    <t>Aktivnost   103501</t>
  </si>
  <si>
    <t>Program produženog boravka</t>
  </si>
  <si>
    <t>Izvor financiranja 11</t>
  </si>
  <si>
    <t>Opći prihodi i primici - Grad Čakovec</t>
  </si>
  <si>
    <t>Rashodi za nabavu nafinancijske imovine</t>
  </si>
  <si>
    <t>Rashodi za nabavu proizvedena dugotrajne imovine</t>
  </si>
  <si>
    <t>Izvor finaciranja 431</t>
  </si>
  <si>
    <t>Namjenski prihodi - sufinanciranje roditelja</t>
  </si>
  <si>
    <t xml:space="preserve">Aktivnost 103502   </t>
  </si>
  <si>
    <t>Školstvo</t>
  </si>
  <si>
    <t>Izvor 11</t>
  </si>
  <si>
    <t>Naknade građanima i kućanstvima</t>
  </si>
  <si>
    <t>Izvor 581</t>
  </si>
  <si>
    <t>Prihodi od  Grada temeljem javnih poziva društvenih djelatnosti</t>
  </si>
  <si>
    <t>Izvor 31,711</t>
  </si>
  <si>
    <t>Izvor 0431</t>
  </si>
  <si>
    <t xml:space="preserve"> Namjenski prihodi</t>
  </si>
  <si>
    <t>Ostali rashodi</t>
  </si>
  <si>
    <t>Ukupni rashodi</t>
  </si>
  <si>
    <t>Izvor 0521</t>
  </si>
  <si>
    <t>Rashodi za nabavu proizvedene dugotrajne imovine</t>
  </si>
  <si>
    <t>Ukupno rashodi</t>
  </si>
  <si>
    <t>Izvor 0531</t>
  </si>
  <si>
    <t>Pomoći  - državni proračun</t>
  </si>
  <si>
    <t>Naknade građanima i kućanstvima na temelju osiguranja i druge naknade</t>
  </si>
  <si>
    <t>Rashodi za nabavu nefinancijske imovine</t>
  </si>
  <si>
    <t>Izvor 611</t>
  </si>
  <si>
    <t>Aktivnost A103512</t>
  </si>
  <si>
    <t>Aktivnost A103512  Rashodi za plaće i ostala materijalna prava</t>
  </si>
  <si>
    <t>Matarijalni rashodi</t>
  </si>
  <si>
    <t>Financijski izdaci</t>
  </si>
  <si>
    <t>Aktivnost A103517</t>
  </si>
  <si>
    <t>A103517 - Pomoćnici nas teret Grada</t>
  </si>
  <si>
    <t>Izvor 0581</t>
  </si>
  <si>
    <t>izvor 011,0582,0531</t>
  </si>
  <si>
    <t>A103519 - Pomoćnici u nastavi VII. 2023/24</t>
  </si>
  <si>
    <t>Izvor 011</t>
  </si>
  <si>
    <t>A103515 - Drugi obrazovni materijali</t>
  </si>
  <si>
    <t>Ostale naknade iz proračuna u naravi</t>
  </si>
  <si>
    <t>A103521 Građanski odgoj u osnovnim školama  Grada Čakovca</t>
  </si>
  <si>
    <t>Materijal i sirovine</t>
  </si>
  <si>
    <t>izvor 0531</t>
  </si>
  <si>
    <t>Izvršenje 2024.</t>
  </si>
  <si>
    <t>Izvršenje 2025.</t>
  </si>
  <si>
    <t>Plan 2026.</t>
  </si>
  <si>
    <t>Projekcija 2028.</t>
  </si>
  <si>
    <t>A103522 Prehrana učenika</t>
  </si>
  <si>
    <t xml:space="preserve">ukupno preneseni višak </t>
  </si>
  <si>
    <t>Ostali Financijski izdaci</t>
  </si>
  <si>
    <t>Pomoći Ministarstvo</t>
  </si>
  <si>
    <t>Programi EU</t>
  </si>
  <si>
    <t>Pomoći županija</t>
  </si>
  <si>
    <t>Pomoći Ministarstvo-STARI IZVOR</t>
  </si>
  <si>
    <t>Pomoći Županija- STARI IZVOR</t>
  </si>
  <si>
    <t>Pomoći Grad- STARI IZVOR</t>
  </si>
  <si>
    <t>Pomoći Grad- projekt pomoćnici  EU</t>
  </si>
  <si>
    <t>Namjenski prihodi-proračunski korisnici</t>
  </si>
  <si>
    <t>Pomoći temeljem prijenosa EU sredstava -proračunski korisnici</t>
  </si>
  <si>
    <t>Pomoći iz državnog proračuna-proračunski korisnici</t>
  </si>
  <si>
    <t>Pomoći iz nenadležnog proračuna-proračunski korisnici</t>
  </si>
  <si>
    <t>Tekući prijenosi između pror. Korisnika istog proračzna-projekt Pom.u nastavi EU</t>
  </si>
  <si>
    <t>Namjenski primici</t>
  </si>
  <si>
    <t>Namjenski primici od zaduživanja</t>
  </si>
  <si>
    <t xml:space="preserve">UKUPNO IZDACI </t>
  </si>
  <si>
    <t>Obrazovanje</t>
  </si>
  <si>
    <t>RAZDJEL 005</t>
  </si>
  <si>
    <t>I.OSNOVNA ŠKOLA ČAKOVEC</t>
  </si>
  <si>
    <t>GLAVA/RKP 13551</t>
  </si>
  <si>
    <t>Proračunski korisnik Grada Čakovca</t>
  </si>
  <si>
    <t xml:space="preserve">PROGRAM 1024 DECENTRALIZIRANE FUNKCIJE </t>
  </si>
  <si>
    <t>OSNOVNO ŠKOLSTVO</t>
  </si>
  <si>
    <t>MATERIJALNI I FINANCIJSKI RASHODI</t>
  </si>
  <si>
    <t>RASHODI POSLOVANJA</t>
  </si>
  <si>
    <t>MATERIJALNI RASHODI</t>
  </si>
  <si>
    <t>Naknada za službena putovanja</t>
  </si>
  <si>
    <t>Stručno usavršavanje zaposlenika</t>
  </si>
  <si>
    <t>Ostale naknade troškova zaposlenima</t>
  </si>
  <si>
    <t>Uredski materijal</t>
  </si>
  <si>
    <t>Energija</t>
  </si>
  <si>
    <t>Materijal za tekuće i investicijsko održavanje</t>
  </si>
  <si>
    <t>Sitni inventar</t>
  </si>
  <si>
    <t>Službena, radna i zaštitna odjeća i obuća</t>
  </si>
  <si>
    <t>Usluge telefona, pošte i prijevoza</t>
  </si>
  <si>
    <t>Usluge tekućeg i investicijskog održavanja</t>
  </si>
  <si>
    <t>Komunalne usluge</t>
  </si>
  <si>
    <t>Najamnine i zakupnine</t>
  </si>
  <si>
    <t>Zdravstvene usluge</t>
  </si>
  <si>
    <t>Intelektualne i osobne usluge</t>
  </si>
  <si>
    <t>Računalne usluge</t>
  </si>
  <si>
    <t>Ostale usluge</t>
  </si>
  <si>
    <t>Premije osiguranja</t>
  </si>
  <si>
    <t>Članarine</t>
  </si>
  <si>
    <t>Ostali nespomenuti rashodi</t>
  </si>
  <si>
    <t>Bankarske usluge i usluge pl.prometa</t>
  </si>
  <si>
    <t>FINANCIJSKI RASHODI</t>
  </si>
  <si>
    <t>PROGRAM 1035 PLAN RASHODA I IZDATAKA OSNOVNIH ŠKOLA</t>
  </si>
  <si>
    <t>Aktivnost A103502</t>
  </si>
  <si>
    <t>Izvor financiranja 501</t>
  </si>
  <si>
    <t>Naknade građanima</t>
  </si>
  <si>
    <t>Rashodi za nabavu dugotrajne imovine</t>
  </si>
  <si>
    <t>Knjige</t>
  </si>
  <si>
    <t>Izvor financiranja 4311</t>
  </si>
  <si>
    <t>Izvor financiranja 31</t>
  </si>
  <si>
    <t>Izvor financiranja 611</t>
  </si>
  <si>
    <t>Izvor financiranja 523</t>
  </si>
  <si>
    <t>Intelektualne usluge</t>
  </si>
  <si>
    <t>Aktivnost A1035012</t>
  </si>
  <si>
    <t>RASHODI ZA PLAĆE I MATERIJALNA PRAVA</t>
  </si>
  <si>
    <t>RASHODI ZA RAPOSLENE</t>
  </si>
  <si>
    <t>Plaće za redovan rad</t>
  </si>
  <si>
    <t>Ostali rashodi za zaposlene</t>
  </si>
  <si>
    <t>Doprinosi</t>
  </si>
  <si>
    <t>Naknade za prijevoz</t>
  </si>
  <si>
    <t>Pristojbe i naknade</t>
  </si>
  <si>
    <t>Aktivnost A1035015</t>
  </si>
  <si>
    <t>DRUGI OBRAZOVNI MATERIJALI</t>
  </si>
  <si>
    <t>Aktivnost A1035017</t>
  </si>
  <si>
    <t>POMOĆNICI U NASTAVI NA TERET GRADA</t>
  </si>
  <si>
    <t>Aktivnost A1035021</t>
  </si>
  <si>
    <t>GRAĐANSKI ODGOJ</t>
  </si>
  <si>
    <t>Aktivnost A103522</t>
  </si>
  <si>
    <t>PREHRANA UČENIKA</t>
  </si>
  <si>
    <t>Aktivnost A103523</t>
  </si>
  <si>
    <t>Izvor financiranja 5231</t>
  </si>
  <si>
    <t>Aktivnost A103524</t>
  </si>
  <si>
    <t>Naknade građanima i kućanstvima..</t>
  </si>
  <si>
    <t>Aktivnost A103501</t>
  </si>
  <si>
    <t>PRODUŽENI BORAVAK</t>
  </si>
  <si>
    <t>PROGRAMI ŠKOLSTVA</t>
  </si>
  <si>
    <t>Izvor financiranja 51</t>
  </si>
  <si>
    <t>Izvor financiranja 52</t>
  </si>
  <si>
    <t>Izvor financiranja 522</t>
  </si>
  <si>
    <t>Izvor financiranja 54</t>
  </si>
  <si>
    <t>Izvor financiranja 61</t>
  </si>
  <si>
    <t>RASHODI ZA ZAPOSLENE</t>
  </si>
  <si>
    <t>Naknade građanima i kućanstvima…</t>
  </si>
  <si>
    <t>PROJEKT POMOĆNICI U NASTAVI VII 2023/2024</t>
  </si>
  <si>
    <t>Aktivnost A103520</t>
  </si>
  <si>
    <t>Aktivnost A103519</t>
  </si>
  <si>
    <t>PROJEKT POMOĆNICI U NASTAVI VIII 2024/2025</t>
  </si>
  <si>
    <t>Izvor financiranja 53</t>
  </si>
  <si>
    <t>POMOĆNICI U NASTAVI VIII 2025/2026</t>
  </si>
  <si>
    <t>POMOĆNICI U NASTAVI VIII 2026/2027</t>
  </si>
  <si>
    <t>PLAN 
2026.</t>
  </si>
  <si>
    <t>Izvor financiranja 510</t>
  </si>
  <si>
    <t>PROJEKCIJA 
2027.</t>
  </si>
  <si>
    <t>PROJEKCIJA
2028.</t>
  </si>
  <si>
    <t>Prijenosi između proračunskih korisnika - pomoćnici u nastavi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</si>
</sst>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_ ;\-#,##0.00\ "/>
    <numFmt numFmtId="165" formatCode="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sz val="10"/>
      <color theme="2" tint="-0.499984740745262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4" fontId="25" fillId="0" borderId="0" applyFont="0" applyFill="0" applyBorder="0" applyAlignment="0" applyProtection="0"/>
  </cellStyleXfs>
  <cellXfs count="35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4" fontId="15" fillId="2" borderId="4" xfId="3" applyNumberFormat="1" applyFont="1" applyFill="1" applyBorder="1" applyAlignment="1" applyProtection="1">
      <alignment horizontal="center" vertical="center" wrapText="1"/>
    </xf>
    <xf numFmtId="4" fontId="15" fillId="2" borderId="4" xfId="3" quotePrefix="1" applyNumberFormat="1" applyFont="1" applyFill="1" applyBorder="1" applyAlignment="1">
      <alignment horizontal="center" vertical="center"/>
    </xf>
    <xf numFmtId="0" fontId="15" fillId="2" borderId="4" xfId="3" applyNumberFormat="1" applyFont="1" applyFill="1" applyBorder="1" applyAlignment="1" applyProtection="1">
      <alignment horizontal="center" vertical="center" wrapText="1"/>
    </xf>
    <xf numFmtId="4" fontId="16" fillId="2" borderId="4" xfId="3" applyNumberFormat="1" applyFont="1" applyFill="1" applyBorder="1" applyAlignment="1" applyProtection="1">
      <alignment horizontal="center" vertical="center" wrapText="1"/>
    </xf>
    <xf numFmtId="0" fontId="16" fillId="2" borderId="4" xfId="3" applyNumberFormat="1" applyFont="1" applyFill="1" applyBorder="1" applyAlignment="1" applyProtection="1">
      <alignment horizontal="center" vertical="center" wrapText="1"/>
    </xf>
    <xf numFmtId="4" fontId="15" fillId="5" borderId="4" xfId="3" applyNumberFormat="1" applyFont="1" applyFill="1" applyBorder="1" applyAlignment="1" applyProtection="1">
      <alignment horizontal="center" vertical="center" wrapText="1"/>
    </xf>
    <xf numFmtId="4" fontId="16" fillId="2" borderId="4" xfId="3" quotePrefix="1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22" fillId="2" borderId="4" xfId="3" quotePrefix="1" applyFont="1" applyFill="1" applyBorder="1" applyAlignment="1">
      <alignment horizontal="center" vertical="center"/>
    </xf>
    <xf numFmtId="0" fontId="16" fillId="2" borderId="4" xfId="3" quotePrefix="1" applyFont="1" applyFill="1" applyBorder="1" applyAlignment="1">
      <alignment horizontal="center" vertical="center" wrapText="1"/>
    </xf>
    <xf numFmtId="0" fontId="16" fillId="2" borderId="4" xfId="3" quotePrefix="1" applyFont="1" applyFill="1" applyBorder="1" applyAlignment="1">
      <alignment horizontal="center" vertical="center"/>
    </xf>
    <xf numFmtId="4" fontId="15" fillId="0" borderId="4" xfId="3" applyNumberFormat="1" applyFont="1" applyFill="1" applyBorder="1" applyAlignment="1" applyProtection="1">
      <alignment horizontal="center" vertical="center" wrapText="1"/>
    </xf>
    <xf numFmtId="164" fontId="15" fillId="2" borderId="4" xfId="3" applyNumberFormat="1" applyFont="1" applyFill="1" applyBorder="1" applyAlignment="1" applyProtection="1">
      <alignment horizontal="center" vertical="center" wrapText="1"/>
    </xf>
    <xf numFmtId="164" fontId="16" fillId="2" borderId="4" xfId="3" applyNumberFormat="1" applyFont="1" applyFill="1" applyBorder="1" applyAlignment="1" applyProtection="1">
      <alignment horizontal="center" vertical="center" wrapText="1"/>
    </xf>
    <xf numFmtId="164" fontId="16" fillId="2" borderId="4" xfId="3" quotePrefix="1" applyNumberFormat="1" applyFont="1" applyFill="1" applyBorder="1" applyAlignment="1">
      <alignment horizontal="center"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0" fontId="4" fillId="0" borderId="0" xfId="3" applyFont="1" applyAlignment="1">
      <alignment horizontal="left"/>
    </xf>
    <xf numFmtId="0" fontId="23" fillId="0" borderId="4" xfId="0" applyFont="1" applyBorder="1"/>
    <xf numFmtId="0" fontId="23" fillId="0" borderId="6" xfId="0" applyFont="1" applyBorder="1"/>
    <xf numFmtId="0" fontId="23" fillId="0" borderId="4" xfId="0" applyFont="1" applyFill="1" applyBorder="1"/>
    <xf numFmtId="0" fontId="23" fillId="0" borderId="7" xfId="0" applyFont="1" applyFill="1" applyBorder="1"/>
    <xf numFmtId="0" fontId="23" fillId="0" borderId="7" xfId="0" applyFont="1" applyBorder="1"/>
    <xf numFmtId="0" fontId="23" fillId="0" borderId="4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16" fillId="0" borderId="4" xfId="0" applyFont="1" applyFill="1" applyBorder="1" applyAlignment="1">
      <alignment horizontal="center"/>
    </xf>
    <xf numFmtId="0" fontId="16" fillId="0" borderId="4" xfId="0" applyFont="1" applyFill="1" applyBorder="1"/>
    <xf numFmtId="0" fontId="15" fillId="0" borderId="6" xfId="0" applyFont="1" applyBorder="1"/>
    <xf numFmtId="0" fontId="24" fillId="0" borderId="4" xfId="0" applyFont="1" applyFill="1" applyBorder="1" applyAlignment="1">
      <alignment wrapText="1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wrapText="1"/>
    </xf>
    <xf numFmtId="0" fontId="26" fillId="6" borderId="0" xfId="0" applyFont="1" applyFill="1" applyBorder="1" applyAlignment="1">
      <alignment horizontal="center"/>
    </xf>
    <xf numFmtId="0" fontId="26" fillId="0" borderId="0" xfId="0" applyFont="1"/>
    <xf numFmtId="0" fontId="27" fillId="7" borderId="9" xfId="0" applyFont="1" applyFill="1" applyBorder="1" applyAlignment="1">
      <alignment wrapText="1"/>
    </xf>
    <xf numFmtId="0" fontId="27" fillId="7" borderId="10" xfId="0" applyFont="1" applyFill="1" applyBorder="1" applyAlignment="1">
      <alignment wrapText="1"/>
    </xf>
    <xf numFmtId="0" fontId="28" fillId="7" borderId="11" xfId="0" applyFont="1" applyFill="1" applyBorder="1"/>
    <xf numFmtId="0" fontId="23" fillId="7" borderId="11" xfId="0" applyFont="1" applyFill="1" applyBorder="1" applyAlignment="1">
      <alignment wrapText="1"/>
    </xf>
    <xf numFmtId="0" fontId="26" fillId="7" borderId="11" xfId="0" applyFont="1" applyFill="1" applyBorder="1" applyAlignment="1">
      <alignment wrapText="1"/>
    </xf>
    <xf numFmtId="0" fontId="26" fillId="0" borderId="12" xfId="0" applyFont="1" applyBorder="1"/>
    <xf numFmtId="0" fontId="27" fillId="2" borderId="10" xfId="0" applyFont="1" applyFill="1" applyBorder="1" applyAlignment="1">
      <alignment wrapText="1"/>
    </xf>
    <xf numFmtId="4" fontId="26" fillId="0" borderId="13" xfId="0" applyNumberFormat="1" applyFont="1" applyBorder="1"/>
    <xf numFmtId="4" fontId="26" fillId="0" borderId="6" xfId="0" applyNumberFormat="1" applyFont="1" applyBorder="1" applyAlignment="1"/>
    <xf numFmtId="4" fontId="26" fillId="0" borderId="6" xfId="0" applyNumberFormat="1" applyFont="1" applyBorder="1" applyAlignment="1">
      <alignment horizontal="left" wrapText="1"/>
    </xf>
    <xf numFmtId="0" fontId="26" fillId="0" borderId="6" xfId="0" applyFont="1" applyBorder="1"/>
    <xf numFmtId="4" fontId="23" fillId="0" borderId="13" xfId="0" applyNumberFormat="1" applyFont="1" applyBorder="1"/>
    <xf numFmtId="4" fontId="23" fillId="0" borderId="6" xfId="0" applyNumberFormat="1" applyFont="1" applyBorder="1" applyAlignment="1"/>
    <xf numFmtId="0" fontId="23" fillId="0" borderId="12" xfId="0" applyFont="1" applyBorder="1"/>
    <xf numFmtId="4" fontId="23" fillId="0" borderId="6" xfId="0" applyNumberFormat="1" applyFont="1" applyBorder="1" applyAlignment="1">
      <alignment horizontal="left" wrapText="1"/>
    </xf>
    <xf numFmtId="4" fontId="23" fillId="2" borderId="6" xfId="0" applyNumberFormat="1" applyFont="1" applyFill="1" applyBorder="1"/>
    <xf numFmtId="0" fontId="23" fillId="0" borderId="14" xfId="0" applyFont="1" applyBorder="1"/>
    <xf numFmtId="4" fontId="23" fillId="0" borderId="15" xfId="0" applyNumberFormat="1" applyFont="1" applyBorder="1" applyAlignment="1">
      <alignment horizontal="left" wrapText="1"/>
    </xf>
    <xf numFmtId="0" fontId="26" fillId="0" borderId="15" xfId="0" applyFont="1" applyBorder="1"/>
    <xf numFmtId="4" fontId="23" fillId="2" borderId="15" xfId="0" applyNumberFormat="1" applyFont="1" applyFill="1" applyBorder="1"/>
    <xf numFmtId="4" fontId="26" fillId="0" borderId="16" xfId="0" applyNumberFormat="1" applyFont="1" applyBorder="1"/>
    <xf numFmtId="0" fontId="26" fillId="0" borderId="9" xfId="0" applyFont="1" applyBorder="1"/>
    <xf numFmtId="0" fontId="26" fillId="0" borderId="11" xfId="0" applyFont="1" applyBorder="1"/>
    <xf numFmtId="4" fontId="26" fillId="2" borderId="17" xfId="0" applyNumberFormat="1" applyFont="1" applyFill="1" applyBorder="1"/>
    <xf numFmtId="4" fontId="26" fillId="0" borderId="10" xfId="0" applyNumberFormat="1" applyFont="1" applyBorder="1" applyAlignment="1"/>
    <xf numFmtId="0" fontId="27" fillId="7" borderId="18" xfId="0" applyFont="1" applyFill="1" applyBorder="1" applyAlignment="1">
      <alignment wrapText="1"/>
    </xf>
    <xf numFmtId="0" fontId="26" fillId="7" borderId="19" xfId="0" applyFont="1" applyFill="1" applyBorder="1" applyAlignment="1">
      <alignment wrapText="1"/>
    </xf>
    <xf numFmtId="0" fontId="23" fillId="7" borderId="20" xfId="0" applyFont="1" applyFill="1" applyBorder="1"/>
    <xf numFmtId="4" fontId="26" fillId="0" borderId="6" xfId="0" applyNumberFormat="1" applyFont="1" applyBorder="1"/>
    <xf numFmtId="0" fontId="26" fillId="0" borderId="4" xfId="0" applyFont="1" applyBorder="1"/>
    <xf numFmtId="44" fontId="26" fillId="0" borderId="4" xfId="4" applyFont="1" applyBorder="1" applyAlignment="1">
      <alignment horizontal="left"/>
    </xf>
    <xf numFmtId="4" fontId="26" fillId="0" borderId="4" xfId="0" applyNumberFormat="1" applyFont="1" applyBorder="1"/>
    <xf numFmtId="4" fontId="26" fillId="0" borderId="4" xfId="0" applyNumberFormat="1" applyFont="1" applyBorder="1" applyAlignment="1">
      <alignment horizontal="left" wrapText="1"/>
    </xf>
    <xf numFmtId="4" fontId="26" fillId="2" borderId="13" xfId="0" applyNumberFormat="1" applyFont="1" applyFill="1" applyBorder="1"/>
    <xf numFmtId="4" fontId="23" fillId="2" borderId="13" xfId="0" applyNumberFormat="1" applyFont="1" applyFill="1" applyBorder="1"/>
    <xf numFmtId="0" fontId="0" fillId="0" borderId="4" xfId="0" applyBorder="1"/>
    <xf numFmtId="0" fontId="23" fillId="0" borderId="13" xfId="0" applyFont="1" applyBorder="1"/>
    <xf numFmtId="0" fontId="23" fillId="0" borderId="4" xfId="0" applyFont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26" fillId="0" borderId="13" xfId="0" applyFont="1" applyBorder="1"/>
    <xf numFmtId="4" fontId="23" fillId="0" borderId="4" xfId="0" applyNumberFormat="1" applyFont="1" applyBorder="1"/>
    <xf numFmtId="165" fontId="23" fillId="0" borderId="4" xfId="0" applyNumberFormat="1" applyFont="1" applyBorder="1"/>
    <xf numFmtId="1" fontId="0" fillId="0" borderId="0" xfId="0" applyNumberFormat="1"/>
    <xf numFmtId="4" fontId="23" fillId="0" borderId="16" xfId="0" applyNumberFormat="1" applyFont="1" applyBorder="1"/>
    <xf numFmtId="4" fontId="26" fillId="0" borderId="11" xfId="0" applyNumberFormat="1" applyFont="1" applyBorder="1" applyAlignment="1">
      <alignment horizontal="left" wrapText="1"/>
    </xf>
    <xf numFmtId="0" fontId="26" fillId="0" borderId="11" xfId="0" applyNumberFormat="1" applyFont="1" applyBorder="1"/>
    <xf numFmtId="4" fontId="26" fillId="0" borderId="10" xfId="0" applyNumberFormat="1" applyFont="1" applyBorder="1"/>
    <xf numFmtId="4" fontId="26" fillId="0" borderId="21" xfId="0" applyNumberFormat="1" applyFont="1" applyBorder="1"/>
    <xf numFmtId="0" fontId="23" fillId="0" borderId="21" xfId="0" applyFont="1" applyBorder="1"/>
    <xf numFmtId="2" fontId="26" fillId="0" borderId="13" xfId="0" applyNumberFormat="1" applyFont="1" applyBorder="1"/>
    <xf numFmtId="4" fontId="0" fillId="0" borderId="2" xfId="0" applyNumberFormat="1" applyBorder="1"/>
    <xf numFmtId="2" fontId="23" fillId="0" borderId="13" xfId="0" applyNumberFormat="1" applyFont="1" applyBorder="1"/>
    <xf numFmtId="0" fontId="23" fillId="0" borderId="22" xfId="0" applyFont="1" applyBorder="1"/>
    <xf numFmtId="4" fontId="0" fillId="0" borderId="23" xfId="0" applyNumberFormat="1" applyBorder="1"/>
    <xf numFmtId="2" fontId="26" fillId="0" borderId="16" xfId="0" applyNumberFormat="1" applyFont="1" applyBorder="1"/>
    <xf numFmtId="0" fontId="26" fillId="0" borderId="4" xfId="0" applyFont="1" applyBorder="1" applyAlignment="1">
      <alignment wrapText="1"/>
    </xf>
    <xf numFmtId="4" fontId="26" fillId="2" borderId="4" xfId="0" applyNumberFormat="1" applyFont="1" applyFill="1" applyBorder="1"/>
    <xf numFmtId="2" fontId="26" fillId="0" borderId="4" xfId="0" applyNumberFormat="1" applyFont="1" applyBorder="1"/>
    <xf numFmtId="0" fontId="26" fillId="0" borderId="4" xfId="0" applyFont="1" applyBorder="1" applyAlignment="1"/>
    <xf numFmtId="3" fontId="0" fillId="0" borderId="4" xfId="0" applyNumberFormat="1" applyBorder="1"/>
    <xf numFmtId="0" fontId="28" fillId="2" borderId="4" xfId="0" applyFont="1" applyFill="1" applyBorder="1"/>
    <xf numFmtId="0" fontId="23" fillId="2" borderId="4" xfId="0" applyFont="1" applyFill="1" applyBorder="1" applyAlignment="1">
      <alignment wrapText="1"/>
    </xf>
    <xf numFmtId="4" fontId="23" fillId="0" borderId="4" xfId="0" applyNumberFormat="1" applyFont="1" applyBorder="1" applyAlignment="1">
      <alignment horizontal="left" wrapText="1"/>
    </xf>
    <xf numFmtId="0" fontId="26" fillId="7" borderId="16" xfId="0" applyFont="1" applyFill="1" applyBorder="1" applyAlignment="1">
      <alignment wrapText="1"/>
    </xf>
    <xf numFmtId="0" fontId="26" fillId="2" borderId="6" xfId="0" applyFont="1" applyFill="1" applyBorder="1"/>
    <xf numFmtId="4" fontId="26" fillId="2" borderId="6" xfId="0" applyNumberFormat="1" applyFont="1" applyFill="1" applyBorder="1" applyAlignment="1">
      <alignment wrapText="1"/>
    </xf>
    <xf numFmtId="0" fontId="23" fillId="0" borderId="7" xfId="0" applyFont="1" applyFill="1" applyBorder="1" applyAlignment="1">
      <alignment wrapText="1"/>
    </xf>
    <xf numFmtId="0" fontId="23" fillId="0" borderId="4" xfId="0" applyFont="1" applyBorder="1" applyAlignment="1">
      <alignment horizontal="center"/>
    </xf>
    <xf numFmtId="4" fontId="23" fillId="0" borderId="4" xfId="0" applyNumberFormat="1" applyFont="1" applyBorder="1" applyAlignment="1">
      <alignment horizontal="center" wrapText="1"/>
    </xf>
    <xf numFmtId="0" fontId="26" fillId="0" borderId="0" xfId="0" applyFont="1" applyBorder="1"/>
    <xf numFmtId="4" fontId="26" fillId="0" borderId="0" xfId="0" applyNumberFormat="1" applyFont="1" applyBorder="1"/>
    <xf numFmtId="0" fontId="27" fillId="7" borderId="7" xfId="0" applyFont="1" applyFill="1" applyBorder="1" applyAlignment="1">
      <alignment wrapText="1"/>
    </xf>
    <xf numFmtId="0" fontId="0" fillId="2" borderId="4" xfId="0" applyFill="1" applyBorder="1"/>
    <xf numFmtId="0" fontId="26" fillId="2" borderId="4" xfId="0" applyFont="1" applyFill="1" applyBorder="1" applyAlignment="1">
      <alignment wrapText="1"/>
    </xf>
    <xf numFmtId="0" fontId="23" fillId="2" borderId="7" xfId="0" applyFont="1" applyFill="1" applyBorder="1"/>
    <xf numFmtId="4" fontId="23" fillId="0" borderId="2" xfId="0" applyNumberFormat="1" applyFont="1" applyBorder="1" applyAlignment="1">
      <alignment wrapText="1"/>
    </xf>
    <xf numFmtId="4" fontId="23" fillId="2" borderId="4" xfId="0" applyNumberFormat="1" applyFont="1" applyFill="1" applyBorder="1" applyAlignment="1">
      <alignment wrapText="1"/>
    </xf>
    <xf numFmtId="0" fontId="0" fillId="2" borderId="7" xfId="0" applyFill="1" applyBorder="1"/>
    <xf numFmtId="0" fontId="26" fillId="2" borderId="7" xfId="0" applyFont="1" applyFill="1" applyBorder="1" applyAlignment="1">
      <alignment wrapText="1"/>
    </xf>
    <xf numFmtId="0" fontId="23" fillId="2" borderId="7" xfId="0" applyFont="1" applyFill="1" applyBorder="1" applyAlignment="1">
      <alignment wrapText="1"/>
    </xf>
    <xf numFmtId="4" fontId="23" fillId="0" borderId="23" xfId="0" applyNumberFormat="1" applyFont="1" applyBorder="1" applyAlignment="1">
      <alignment wrapText="1"/>
    </xf>
    <xf numFmtId="4" fontId="23" fillId="0" borderId="4" xfId="0" applyNumberFormat="1" applyFont="1" applyBorder="1" applyAlignment="1">
      <alignment wrapText="1"/>
    </xf>
    <xf numFmtId="4" fontId="26" fillId="2" borderId="10" xfId="0" applyNumberFormat="1" applyFont="1" applyFill="1" applyBorder="1"/>
    <xf numFmtId="1" fontId="23" fillId="0" borderId="23" xfId="0" applyNumberFormat="1" applyFont="1" applyBorder="1" applyAlignment="1">
      <alignment wrapText="1"/>
    </xf>
    <xf numFmtId="1" fontId="23" fillId="0" borderId="4" xfId="0" applyNumberFormat="1" applyFont="1" applyBorder="1" applyAlignment="1">
      <alignment wrapText="1"/>
    </xf>
    <xf numFmtId="0" fontId="0" fillId="0" borderId="9" xfId="0" applyBorder="1"/>
    <xf numFmtId="0" fontId="23" fillId="0" borderId="11" xfId="0" applyFont="1" applyBorder="1"/>
    <xf numFmtId="4" fontId="26" fillId="2" borderId="11" xfId="0" applyNumberFormat="1" applyFont="1" applyFill="1" applyBorder="1"/>
    <xf numFmtId="0" fontId="0" fillId="0" borderId="24" xfId="0" applyBorder="1"/>
    <xf numFmtId="0" fontId="23" fillId="0" borderId="16" xfId="0" applyFont="1" applyBorder="1"/>
    <xf numFmtId="0" fontId="0" fillId="0" borderId="15" xfId="0" applyBorder="1"/>
    <xf numFmtId="0" fontId="27" fillId="7" borderId="10" xfId="0" applyFont="1" applyFill="1" applyBorder="1"/>
    <xf numFmtId="164" fontId="23" fillId="2" borderId="6" xfId="4" applyNumberFormat="1" applyFont="1" applyFill="1" applyBorder="1" applyAlignment="1">
      <alignment wrapText="1"/>
    </xf>
    <xf numFmtId="4" fontId="23" fillId="2" borderId="6" xfId="0" applyNumberFormat="1" applyFont="1" applyFill="1" applyBorder="1" applyAlignment="1">
      <alignment wrapText="1"/>
    </xf>
    <xf numFmtId="0" fontId="26" fillId="0" borderId="7" xfId="0" applyFont="1" applyBorder="1"/>
    <xf numFmtId="4" fontId="26" fillId="0" borderId="23" xfId="0" applyNumberFormat="1" applyFont="1" applyBorder="1"/>
    <xf numFmtId="4" fontId="23" fillId="0" borderId="7" xfId="0" applyNumberFormat="1" applyFont="1" applyBorder="1" applyAlignment="1">
      <alignment horizontal="left" wrapText="1"/>
    </xf>
    <xf numFmtId="0" fontId="23" fillId="0" borderId="10" xfId="0" applyFont="1" applyBorder="1"/>
    <xf numFmtId="0" fontId="23" fillId="0" borderId="18" xfId="0" applyFont="1" applyBorder="1"/>
    <xf numFmtId="4" fontId="26" fillId="2" borderId="19" xfId="0" applyNumberFormat="1" applyFont="1" applyFill="1" applyBorder="1"/>
    <xf numFmtId="4" fontId="26" fillId="2" borderId="9" xfId="0" applyNumberFormat="1" applyFont="1" applyFill="1" applyBorder="1" applyAlignment="1">
      <alignment wrapText="1"/>
    </xf>
    <xf numFmtId="0" fontId="27" fillId="7" borderId="25" xfId="0" applyFont="1" applyFill="1" applyBorder="1" applyAlignment="1">
      <alignment wrapText="1"/>
    </xf>
    <xf numFmtId="0" fontId="27" fillId="7" borderId="26" xfId="0" applyFont="1" applyFill="1" applyBorder="1"/>
    <xf numFmtId="0" fontId="28" fillId="7" borderId="27" xfId="0" applyFont="1" applyFill="1" applyBorder="1"/>
    <xf numFmtId="0" fontId="23" fillId="7" borderId="27" xfId="0" applyFont="1" applyFill="1" applyBorder="1" applyAlignment="1">
      <alignment wrapText="1"/>
    </xf>
    <xf numFmtId="0" fontId="27" fillId="2" borderId="4" xfId="0" applyFont="1" applyFill="1" applyBorder="1" applyAlignment="1">
      <alignment wrapText="1"/>
    </xf>
    <xf numFmtId="0" fontId="27" fillId="2" borderId="4" xfId="0" applyFont="1" applyFill="1" applyBorder="1"/>
    <xf numFmtId="4" fontId="26" fillId="2" borderId="4" xfId="0" applyNumberFormat="1" applyFont="1" applyFill="1" applyBorder="1" applyAlignment="1">
      <alignment wrapText="1"/>
    </xf>
    <xf numFmtId="0" fontId="26" fillId="2" borderId="15" xfId="0" applyFont="1" applyFill="1" applyBorder="1" applyAlignment="1">
      <alignment wrapText="1"/>
    </xf>
    <xf numFmtId="0" fontId="26" fillId="2" borderId="4" xfId="0" applyFont="1" applyFill="1" applyBorder="1"/>
    <xf numFmtId="4" fontId="23" fillId="0" borderId="6" xfId="0" applyNumberFormat="1" applyFont="1" applyBorder="1" applyAlignment="1">
      <alignment wrapText="1"/>
    </xf>
    <xf numFmtId="0" fontId="0" fillId="0" borderId="28" xfId="0" applyBorder="1"/>
    <xf numFmtId="4" fontId="0" fillId="0" borderId="29" xfId="0" applyNumberFormat="1" applyBorder="1"/>
    <xf numFmtId="0" fontId="0" fillId="0" borderId="30" xfId="0" applyBorder="1"/>
    <xf numFmtId="4" fontId="0" fillId="0" borderId="31" xfId="0" applyNumberFormat="1" applyBorder="1"/>
    <xf numFmtId="0" fontId="27" fillId="7" borderId="11" xfId="0" applyFont="1" applyFill="1" applyBorder="1" applyAlignment="1">
      <alignment wrapText="1"/>
    </xf>
    <xf numFmtId="0" fontId="27" fillId="2" borderId="6" xfId="0" applyFont="1" applyFill="1" applyBorder="1" applyAlignment="1">
      <alignment wrapText="1"/>
    </xf>
    <xf numFmtId="3" fontId="26" fillId="0" borderId="13" xfId="0" applyNumberFormat="1" applyFont="1" applyBorder="1"/>
    <xf numFmtId="4" fontId="26" fillId="0" borderId="32" xfId="0" applyNumberFormat="1" applyFont="1" applyBorder="1"/>
    <xf numFmtId="4" fontId="0" fillId="2" borderId="13" xfId="0" applyNumberFormat="1" applyFill="1" applyBorder="1"/>
    <xf numFmtId="0" fontId="23" fillId="0" borderId="15" xfId="0" applyFont="1" applyBorder="1"/>
    <xf numFmtId="0" fontId="0" fillId="2" borderId="23" xfId="0" applyFill="1" applyBorder="1"/>
    <xf numFmtId="4" fontId="0" fillId="2" borderId="16" xfId="0" applyNumberFormat="1" applyFill="1" applyBorder="1"/>
    <xf numFmtId="0" fontId="26" fillId="0" borderId="10" xfId="0" applyFont="1" applyBorder="1"/>
    <xf numFmtId="4" fontId="26" fillId="2" borderId="33" xfId="0" applyNumberFormat="1" applyFont="1" applyFill="1" applyBorder="1"/>
    <xf numFmtId="4" fontId="26" fillId="2" borderId="0" xfId="0" applyNumberFormat="1" applyFont="1" applyFill="1" applyBorder="1"/>
    <xf numFmtId="0" fontId="23" fillId="0" borderId="6" xfId="0" applyFont="1" applyBorder="1" applyAlignment="1">
      <alignment wrapText="1"/>
    </xf>
    <xf numFmtId="0" fontId="23" fillId="2" borderId="6" xfId="0" applyFont="1" applyFill="1" applyBorder="1" applyAlignment="1">
      <alignment wrapText="1"/>
    </xf>
    <xf numFmtId="2" fontId="23" fillId="2" borderId="13" xfId="0" applyNumberFormat="1" applyFont="1" applyFill="1" applyBorder="1" applyAlignment="1">
      <alignment wrapText="1"/>
    </xf>
    <xf numFmtId="2" fontId="23" fillId="2" borderId="4" xfId="0" applyNumberFormat="1" applyFont="1" applyFill="1" applyBorder="1" applyAlignment="1">
      <alignment wrapText="1"/>
    </xf>
    <xf numFmtId="4" fontId="23" fillId="0" borderId="13" xfId="0" applyNumberFormat="1" applyFont="1" applyBorder="1" applyAlignment="1">
      <alignment wrapText="1"/>
    </xf>
    <xf numFmtId="0" fontId="23" fillId="2" borderId="4" xfId="0" applyFont="1" applyFill="1" applyBorder="1"/>
    <xf numFmtId="4" fontId="26" fillId="2" borderId="6" xfId="0" applyNumberFormat="1" applyFont="1" applyFill="1" applyBorder="1"/>
    <xf numFmtId="2" fontId="23" fillId="2" borderId="2" xfId="0" applyNumberFormat="1" applyFont="1" applyFill="1" applyBorder="1" applyAlignment="1">
      <alignment wrapText="1"/>
    </xf>
    <xf numFmtId="0" fontId="23" fillId="0" borderId="30" xfId="0" applyFont="1" applyBorder="1"/>
    <xf numFmtId="4" fontId="23" fillId="2" borderId="23" xfId="0" applyNumberFormat="1" applyFont="1" applyFill="1" applyBorder="1"/>
    <xf numFmtId="2" fontId="23" fillId="2" borderId="23" xfId="0" applyNumberFormat="1" applyFont="1" applyFill="1" applyBorder="1" applyAlignment="1">
      <alignment wrapText="1"/>
    </xf>
    <xf numFmtId="2" fontId="23" fillId="2" borderId="16" xfId="0" applyNumberFormat="1" applyFont="1" applyFill="1" applyBorder="1" applyAlignment="1">
      <alignment wrapText="1"/>
    </xf>
    <xf numFmtId="4" fontId="23" fillId="0" borderId="16" xfId="0" applyNumberFormat="1" applyFont="1" applyBorder="1" applyAlignment="1">
      <alignment wrapText="1"/>
    </xf>
    <xf numFmtId="4" fontId="26" fillId="2" borderId="18" xfId="0" applyNumberFormat="1" applyFont="1" applyFill="1" applyBorder="1"/>
    <xf numFmtId="4" fontId="26" fillId="0" borderId="0" xfId="0" applyNumberFormat="1" applyFont="1" applyBorder="1" applyAlignment="1">
      <alignment wrapText="1"/>
    </xf>
    <xf numFmtId="2" fontId="27" fillId="7" borderId="10" xfId="0" applyNumberFormat="1" applyFont="1" applyFill="1" applyBorder="1" applyAlignment="1">
      <alignment wrapText="1"/>
    </xf>
    <xf numFmtId="4" fontId="23" fillId="0" borderId="2" xfId="0" applyNumberFormat="1" applyFont="1" applyBorder="1"/>
    <xf numFmtId="4" fontId="26" fillId="0" borderId="4" xfId="0" applyNumberFormat="1" applyFont="1" applyBorder="1" applyAlignment="1">
      <alignment wrapText="1"/>
    </xf>
    <xf numFmtId="4" fontId="26" fillId="0" borderId="7" xfId="0" applyNumberFormat="1" applyFont="1" applyBorder="1" applyAlignment="1">
      <alignment wrapText="1"/>
    </xf>
    <xf numFmtId="4" fontId="23" fillId="0" borderId="7" xfId="0" applyNumberFormat="1" applyFont="1" applyBorder="1" applyAlignment="1">
      <alignment wrapText="1"/>
    </xf>
    <xf numFmtId="4" fontId="23" fillId="0" borderId="15" xfId="0" applyNumberFormat="1" applyFont="1" applyBorder="1" applyAlignment="1">
      <alignment wrapText="1"/>
    </xf>
    <xf numFmtId="4" fontId="23" fillId="0" borderId="9" xfId="0" applyNumberFormat="1" applyFont="1" applyBorder="1" applyAlignment="1">
      <alignment wrapText="1"/>
    </xf>
    <xf numFmtId="4" fontId="23" fillId="0" borderId="11" xfId="0" applyNumberFormat="1" applyFont="1" applyBorder="1" applyAlignment="1">
      <alignment wrapText="1"/>
    </xf>
    <xf numFmtId="0" fontId="27" fillId="0" borderId="0" xfId="0" applyFont="1"/>
    <xf numFmtId="4" fontId="26" fillId="0" borderId="0" xfId="0" applyNumberFormat="1" applyFont="1"/>
    <xf numFmtId="0" fontId="23" fillId="0" borderId="28" xfId="0" applyFont="1" applyBorder="1"/>
    <xf numFmtId="3" fontId="0" fillId="2" borderId="2" xfId="0" applyNumberFormat="1" applyFill="1" applyBorder="1"/>
    <xf numFmtId="0" fontId="23" fillId="0" borderId="15" xfId="0" applyFont="1" applyFill="1" applyBorder="1"/>
    <xf numFmtId="4" fontId="26" fillId="2" borderId="16" xfId="0" applyNumberFormat="1" applyFont="1" applyFill="1" applyBorder="1"/>
    <xf numFmtId="4" fontId="26" fillId="0" borderId="7" xfId="0" applyNumberFormat="1" applyFont="1" applyBorder="1"/>
    <xf numFmtId="4" fontId="0" fillId="0" borderId="0" xfId="0" applyNumberFormat="1"/>
    <xf numFmtId="4" fontId="0" fillId="2" borderId="4" xfId="0" applyNumberFormat="1" applyFill="1" applyBorder="1"/>
    <xf numFmtId="0" fontId="0" fillId="0" borderId="0" xfId="0" applyBorder="1" applyAlignment="1">
      <alignment horizontal="center"/>
    </xf>
    <xf numFmtId="0" fontId="23" fillId="2" borderId="0" xfId="0" applyFont="1" applyFill="1" applyBorder="1"/>
    <xf numFmtId="0" fontId="0" fillId="0" borderId="0" xfId="0" applyBorder="1"/>
    <xf numFmtId="0" fontId="23" fillId="0" borderId="0" xfId="0" applyFont="1" applyBorder="1"/>
    <xf numFmtId="0" fontId="23" fillId="0" borderId="0" xfId="0" applyFont="1"/>
    <xf numFmtId="0" fontId="26" fillId="2" borderId="0" xfId="0" applyFont="1" applyFill="1" applyBorder="1" applyAlignment="1">
      <alignment wrapText="1"/>
    </xf>
    <xf numFmtId="0" fontId="0" fillId="2" borderId="0" xfId="0" applyFill="1"/>
    <xf numFmtId="4" fontId="23" fillId="0" borderId="0" xfId="0" applyNumberFormat="1" applyFont="1" applyBorder="1" applyAlignment="1">
      <alignment wrapText="1"/>
    </xf>
    <xf numFmtId="0" fontId="0" fillId="2" borderId="0" xfId="0" applyFill="1" applyBorder="1"/>
    <xf numFmtId="3" fontId="0" fillId="0" borderId="0" xfId="0" applyNumberFormat="1" applyFill="1" applyBorder="1"/>
    <xf numFmtId="0" fontId="29" fillId="8" borderId="4" xfId="0" applyFont="1" applyFill="1" applyBorder="1" applyAlignment="1">
      <alignment horizontal="center"/>
    </xf>
    <xf numFmtId="0" fontId="29" fillId="8" borderId="4" xfId="0" applyFont="1" applyFill="1" applyBorder="1"/>
    <xf numFmtId="4" fontId="29" fillId="8" borderId="4" xfId="3" applyNumberFormat="1" applyFont="1" applyFill="1" applyBorder="1" applyAlignment="1" applyProtection="1">
      <alignment horizontal="center" vertical="center" wrapText="1"/>
    </xf>
    <xf numFmtId="0" fontId="29" fillId="8" borderId="4" xfId="3" applyNumberFormat="1" applyFont="1" applyFill="1" applyBorder="1" applyAlignment="1" applyProtection="1">
      <alignment horizontal="left" vertical="center" wrapText="1"/>
    </xf>
    <xf numFmtId="3" fontId="29" fillId="8" borderId="4" xfId="3" applyNumberFormat="1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center"/>
    </xf>
    <xf numFmtId="3" fontId="16" fillId="9" borderId="4" xfId="0" applyNumberFormat="1" applyFont="1" applyFill="1" applyBorder="1" applyAlignment="1">
      <alignment horizontal="center"/>
    </xf>
    <xf numFmtId="164" fontId="15" fillId="5" borderId="4" xfId="3" applyNumberFormat="1" applyFont="1" applyFill="1" applyBorder="1" applyAlignment="1" applyProtection="1">
      <alignment horizontal="center" vertical="center" wrapText="1"/>
    </xf>
    <xf numFmtId="164" fontId="16" fillId="9" borderId="4" xfId="3" applyNumberFormat="1" applyFont="1" applyFill="1" applyBorder="1" applyAlignment="1" applyProtection="1">
      <alignment horizontal="center" vertical="center" wrapText="1"/>
    </xf>
    <xf numFmtId="164" fontId="16" fillId="2" borderId="4" xfId="3" quotePrefix="1" applyNumberFormat="1" applyFont="1" applyFill="1" applyBorder="1" applyAlignment="1">
      <alignment horizontal="center" vertical="center"/>
    </xf>
    <xf numFmtId="164" fontId="22" fillId="2" borderId="4" xfId="3" quotePrefix="1" applyNumberFormat="1" applyFont="1" applyFill="1" applyBorder="1" applyAlignment="1">
      <alignment horizontal="center" vertical="center"/>
    </xf>
    <xf numFmtId="164" fontId="16" fillId="2" borderId="4" xfId="3" quotePrefix="1" applyNumberFormat="1" applyFont="1" applyFill="1" applyBorder="1" applyAlignment="1">
      <alignment horizontal="left" vertical="center" wrapText="1"/>
    </xf>
    <xf numFmtId="0" fontId="16" fillId="10" borderId="4" xfId="3" quotePrefix="1" applyFont="1" applyFill="1" applyBorder="1" applyAlignment="1">
      <alignment horizontal="center" vertical="center"/>
    </xf>
    <xf numFmtId="0" fontId="16" fillId="10" borderId="4" xfId="3" quotePrefix="1" applyFont="1" applyFill="1" applyBorder="1" applyAlignment="1">
      <alignment horizontal="left" vertical="center" wrapText="1"/>
    </xf>
    <xf numFmtId="0" fontId="16" fillId="10" borderId="4" xfId="3" quotePrefix="1" applyFont="1" applyFill="1" applyBorder="1" applyAlignment="1">
      <alignment horizontal="left" vertical="center" indent="2"/>
    </xf>
    <xf numFmtId="164" fontId="12" fillId="0" borderId="4" xfId="3" applyNumberFormat="1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22" fillId="2" borderId="4" xfId="3" applyFont="1" applyFill="1" applyBorder="1" applyAlignment="1">
      <alignment horizontal="left" vertical="center" indent="1"/>
    </xf>
    <xf numFmtId="0" fontId="30" fillId="11" borderId="4" xfId="0" applyFont="1" applyFill="1" applyBorder="1" applyAlignment="1">
      <alignment horizontal="left" vertical="center" wrapText="1" indent="2"/>
    </xf>
    <xf numFmtId="0" fontId="30" fillId="11" borderId="4" xfId="0" applyFont="1" applyFill="1" applyBorder="1" applyAlignment="1">
      <alignment horizontal="left" vertical="center" wrapText="1"/>
    </xf>
    <xf numFmtId="0" fontId="30" fillId="11" borderId="4" xfId="0" applyFont="1" applyFill="1" applyBorder="1" applyAlignment="1">
      <alignment horizontal="left" vertical="center" wrapText="1" indent="3"/>
    </xf>
    <xf numFmtId="0" fontId="30" fillId="0" borderId="4" xfId="0" applyFont="1" applyFill="1" applyBorder="1" applyAlignment="1">
      <alignment horizontal="left" vertical="center" wrapText="1" indent="3"/>
    </xf>
    <xf numFmtId="0" fontId="30" fillId="0" borderId="4" xfId="0" applyFont="1" applyFill="1" applyBorder="1" applyAlignment="1">
      <alignment horizontal="left" vertical="center" wrapText="1"/>
    </xf>
    <xf numFmtId="0" fontId="30" fillId="12" borderId="4" xfId="0" applyFont="1" applyFill="1" applyBorder="1" applyAlignment="1">
      <alignment horizontal="center" vertical="center" wrapText="1"/>
    </xf>
    <xf numFmtId="0" fontId="30" fillId="12" borderId="4" xfId="0" applyFont="1" applyFill="1" applyBorder="1" applyAlignment="1">
      <alignment horizontal="left" vertical="center" wrapText="1"/>
    </xf>
    <xf numFmtId="0" fontId="31" fillId="12" borderId="4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left" vertical="center" wrapText="1"/>
    </xf>
    <xf numFmtId="0" fontId="32" fillId="12" borderId="4" xfId="0" applyFont="1" applyFill="1" applyBorder="1" applyAlignment="1">
      <alignment horizontal="left" vertical="center" wrapText="1" indent="4"/>
    </xf>
    <xf numFmtId="0" fontId="32" fillId="12" borderId="4" xfId="0" applyFont="1" applyFill="1" applyBorder="1" applyAlignment="1">
      <alignment horizontal="left" vertical="center" wrapText="1"/>
    </xf>
    <xf numFmtId="0" fontId="33" fillId="0" borderId="0" xfId="0" applyFont="1"/>
    <xf numFmtId="164" fontId="8" fillId="2" borderId="4" xfId="3" applyNumberFormat="1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 vertical="center" wrapText="1"/>
    </xf>
    <xf numFmtId="164" fontId="13" fillId="2" borderId="4" xfId="3" applyNumberFormat="1" applyFont="1" applyFill="1" applyBorder="1" applyAlignment="1">
      <alignment horizontal="center"/>
    </xf>
    <xf numFmtId="164" fontId="8" fillId="9" borderId="4" xfId="3" applyNumberFormat="1" applyFont="1" applyFill="1" applyBorder="1" applyAlignment="1">
      <alignment horizontal="center"/>
    </xf>
    <xf numFmtId="164" fontId="13" fillId="9" borderId="4" xfId="3" applyNumberFormat="1" applyFont="1" applyFill="1" applyBorder="1" applyAlignment="1">
      <alignment horizontal="center"/>
    </xf>
    <xf numFmtId="164" fontId="8" fillId="2" borderId="4" xfId="3" applyNumberFormat="1" applyFont="1" applyFill="1" applyBorder="1" applyAlignment="1">
      <alignment horizontal="right"/>
    </xf>
    <xf numFmtId="164" fontId="29" fillId="8" borderId="4" xfId="3" applyNumberFormat="1" applyFont="1" applyFill="1" applyBorder="1" applyAlignment="1">
      <alignment horizontal="right"/>
    </xf>
    <xf numFmtId="164" fontId="13" fillId="5" borderId="4" xfId="3" applyNumberFormat="1" applyFont="1" applyFill="1" applyBorder="1" applyAlignment="1">
      <alignment horizontal="center"/>
    </xf>
    <xf numFmtId="164" fontId="8" fillId="2" borderId="4" xfId="3" applyNumberFormat="1" applyFont="1" applyFill="1" applyBorder="1" applyAlignment="1" applyProtection="1">
      <alignment horizontal="center" wrapText="1"/>
    </xf>
    <xf numFmtId="0" fontId="16" fillId="12" borderId="4" xfId="0" applyFont="1" applyFill="1" applyBorder="1" applyAlignment="1">
      <alignment horizontal="lef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  <xf numFmtId="0" fontId="0" fillId="0" borderId="0" xfId="0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Normalno" xfId="0" builtinId="0"/>
    <cellStyle name="Normalno 2" xfId="1"/>
    <cellStyle name="Normalno 2 2" xfId="3"/>
    <cellStyle name="Normalno 3" xfId="2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4" zoomScaleNormal="100" workbookViewId="0">
      <selection activeCell="L14" sqref="L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0"/>
    </row>
    <row r="2" spans="1:10" s="2" customFormat="1" ht="51" customHeight="1" x14ac:dyDescent="0.25">
      <c r="A2" s="332" t="s">
        <v>56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332" t="s">
        <v>0</v>
      </c>
      <c r="B4" s="332"/>
      <c r="C4" s="332"/>
      <c r="D4" s="332"/>
      <c r="E4" s="332"/>
      <c r="F4" s="332"/>
      <c r="G4" s="332"/>
      <c r="H4" s="332"/>
      <c r="I4" s="333"/>
      <c r="J4" s="33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332" t="s">
        <v>13</v>
      </c>
      <c r="B6" s="334"/>
      <c r="C6" s="334"/>
      <c r="D6" s="334"/>
      <c r="E6" s="334"/>
      <c r="F6" s="334"/>
      <c r="G6" s="334"/>
      <c r="H6" s="334"/>
      <c r="I6" s="334"/>
      <c r="J6" s="334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335" t="s">
        <v>12</v>
      </c>
      <c r="B8" s="336"/>
      <c r="C8" s="336"/>
      <c r="D8" s="336"/>
      <c r="E8" s="336"/>
      <c r="F8" s="64" t="s">
        <v>57</v>
      </c>
      <c r="G8" s="64" t="s">
        <v>65</v>
      </c>
      <c r="H8" s="65" t="s">
        <v>61</v>
      </c>
      <c r="I8" s="65" t="s">
        <v>59</v>
      </c>
      <c r="J8" s="65" t="s">
        <v>60</v>
      </c>
    </row>
    <row r="9" spans="1:10" s="33" customFormat="1" ht="12" customHeight="1" x14ac:dyDescent="0.25">
      <c r="A9" s="327">
        <v>1</v>
      </c>
      <c r="B9" s="327"/>
      <c r="C9" s="327"/>
      <c r="D9" s="327"/>
      <c r="E9" s="327"/>
      <c r="F9" s="66">
        <v>2</v>
      </c>
      <c r="G9" s="66">
        <v>3</v>
      </c>
      <c r="H9" s="67">
        <v>4</v>
      </c>
      <c r="I9" s="67">
        <v>5</v>
      </c>
      <c r="J9" s="67">
        <v>6</v>
      </c>
    </row>
    <row r="10" spans="1:10" s="2" customFormat="1" x14ac:dyDescent="0.25">
      <c r="A10" s="328" t="s">
        <v>3</v>
      </c>
      <c r="B10" s="326"/>
      <c r="C10" s="326"/>
      <c r="D10" s="326"/>
      <c r="E10" s="337"/>
      <c r="F10" s="10">
        <f>F11+F12</f>
        <v>3237804.67</v>
      </c>
      <c r="G10" s="10">
        <f t="shared" ref="G10:J10" si="0">G11+G12</f>
        <v>3613116.03</v>
      </c>
      <c r="H10" s="10">
        <f t="shared" si="0"/>
        <v>3900096.45</v>
      </c>
      <c r="I10" s="10">
        <f t="shared" si="0"/>
        <v>3748829.29</v>
      </c>
      <c r="J10" s="10">
        <f t="shared" si="0"/>
        <v>4014600</v>
      </c>
    </row>
    <row r="11" spans="1:10" s="2" customFormat="1" x14ac:dyDescent="0.25">
      <c r="A11" s="340" t="s">
        <v>1</v>
      </c>
      <c r="B11" s="341"/>
      <c r="C11" s="341"/>
      <c r="D11" s="341"/>
      <c r="E11" s="339"/>
      <c r="F11" s="11">
        <v>3237804.67</v>
      </c>
      <c r="G11" s="11">
        <v>3613116.03</v>
      </c>
      <c r="H11" s="11">
        <v>3900096.45</v>
      </c>
      <c r="I11" s="11">
        <v>3748829.29</v>
      </c>
      <c r="J11" s="11">
        <v>4014600</v>
      </c>
    </row>
    <row r="12" spans="1:10" s="2" customFormat="1" x14ac:dyDescent="0.25">
      <c r="A12" s="342" t="s">
        <v>2</v>
      </c>
      <c r="B12" s="339"/>
      <c r="C12" s="339"/>
      <c r="D12" s="339"/>
      <c r="E12" s="339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3190215.0100000002</v>
      </c>
      <c r="G13" s="10">
        <f t="shared" ref="G13:J13" si="1">G14+G15</f>
        <v>3613116.03</v>
      </c>
      <c r="H13" s="10">
        <f t="shared" si="1"/>
        <v>3900096</v>
      </c>
      <c r="I13" s="10">
        <f t="shared" si="1"/>
        <v>3748829</v>
      </c>
      <c r="J13" s="10">
        <f t="shared" si="1"/>
        <v>4014600</v>
      </c>
    </row>
    <row r="14" spans="1:10" s="2" customFormat="1" x14ac:dyDescent="0.25">
      <c r="A14" s="343" t="s">
        <v>4</v>
      </c>
      <c r="B14" s="341"/>
      <c r="C14" s="341"/>
      <c r="D14" s="341"/>
      <c r="E14" s="341"/>
      <c r="F14" s="11">
        <v>3126230.99</v>
      </c>
      <c r="G14" s="11">
        <v>3613116.03</v>
      </c>
      <c r="H14" s="11">
        <v>3900096</v>
      </c>
      <c r="I14" s="11">
        <v>3748829</v>
      </c>
      <c r="J14" s="11">
        <v>4014600</v>
      </c>
    </row>
    <row r="15" spans="1:10" s="2" customFormat="1" x14ac:dyDescent="0.25">
      <c r="A15" s="338" t="s">
        <v>5</v>
      </c>
      <c r="B15" s="339"/>
      <c r="C15" s="339"/>
      <c r="D15" s="339"/>
      <c r="E15" s="339"/>
      <c r="F15" s="14">
        <v>63984.02</v>
      </c>
      <c r="G15" s="14"/>
      <c r="H15" s="14"/>
      <c r="I15" s="14"/>
      <c r="J15" s="13"/>
    </row>
    <row r="16" spans="1:10" s="2" customFormat="1" x14ac:dyDescent="0.25">
      <c r="A16" s="325" t="s">
        <v>7</v>
      </c>
      <c r="B16" s="326"/>
      <c r="C16" s="326"/>
      <c r="D16" s="326"/>
      <c r="E16" s="326"/>
      <c r="F16" s="10">
        <f>F10-F13</f>
        <v>47589.659999999683</v>
      </c>
      <c r="G16" s="10">
        <f t="shared" ref="G16:J16" si="2">G10-G13</f>
        <v>0</v>
      </c>
      <c r="H16" s="10">
        <f t="shared" si="2"/>
        <v>0.45000000018626451</v>
      </c>
      <c r="I16" s="10">
        <f t="shared" si="2"/>
        <v>0.2900000000372529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332" t="s">
        <v>14</v>
      </c>
      <c r="B18" s="334"/>
      <c r="C18" s="334"/>
      <c r="D18" s="334"/>
      <c r="E18" s="334"/>
      <c r="F18" s="334"/>
      <c r="G18" s="334"/>
      <c r="H18" s="334"/>
      <c r="I18" s="334"/>
      <c r="J18" s="334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335" t="s">
        <v>12</v>
      </c>
      <c r="B20" s="336"/>
      <c r="C20" s="336"/>
      <c r="D20" s="336"/>
      <c r="E20" s="336"/>
      <c r="F20" s="64" t="s">
        <v>57</v>
      </c>
      <c r="G20" s="64" t="s">
        <v>58</v>
      </c>
      <c r="H20" s="65" t="s">
        <v>61</v>
      </c>
      <c r="I20" s="65" t="s">
        <v>59</v>
      </c>
      <c r="J20" s="65" t="s">
        <v>60</v>
      </c>
    </row>
    <row r="21" spans="1:10" s="33" customFormat="1" ht="12" customHeight="1" x14ac:dyDescent="0.25">
      <c r="A21" s="327">
        <v>1</v>
      </c>
      <c r="B21" s="327"/>
      <c r="C21" s="327"/>
      <c r="D21" s="327"/>
      <c r="E21" s="327"/>
      <c r="F21" s="66">
        <v>2</v>
      </c>
      <c r="G21" s="66">
        <v>3</v>
      </c>
      <c r="H21" s="67">
        <v>4</v>
      </c>
      <c r="I21" s="67">
        <v>5</v>
      </c>
      <c r="J21" s="67">
        <v>6</v>
      </c>
    </row>
    <row r="22" spans="1:10" s="2" customFormat="1" x14ac:dyDescent="0.25">
      <c r="A22" s="338" t="s">
        <v>8</v>
      </c>
      <c r="B22" s="339"/>
      <c r="C22" s="339"/>
      <c r="D22" s="339"/>
      <c r="E22" s="339"/>
      <c r="F22" s="14"/>
      <c r="G22" s="14"/>
      <c r="H22" s="14"/>
      <c r="I22" s="14"/>
      <c r="J22" s="13"/>
    </row>
    <row r="23" spans="1:10" s="2" customFormat="1" x14ac:dyDescent="0.25">
      <c r="A23" s="338" t="s">
        <v>9</v>
      </c>
      <c r="B23" s="339"/>
      <c r="C23" s="339"/>
      <c r="D23" s="339"/>
      <c r="E23" s="339"/>
      <c r="F23" s="14"/>
      <c r="G23" s="14"/>
      <c r="H23" s="14"/>
      <c r="I23" s="14"/>
      <c r="J23" s="13"/>
    </row>
    <row r="24" spans="1:10" s="2" customFormat="1" x14ac:dyDescent="0.25">
      <c r="A24" s="325" t="s">
        <v>10</v>
      </c>
      <c r="B24" s="326"/>
      <c r="C24" s="326"/>
      <c r="D24" s="326"/>
      <c r="E24" s="326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325" t="s">
        <v>11</v>
      </c>
      <c r="B25" s="326"/>
      <c r="C25" s="326"/>
      <c r="D25" s="326"/>
      <c r="E25" s="326"/>
      <c r="F25" s="10">
        <f>F16+F24</f>
        <v>47589.659999999683</v>
      </c>
      <c r="G25" s="10">
        <f t="shared" ref="G25:J25" si="4">G16+G24</f>
        <v>0</v>
      </c>
      <c r="H25" s="10">
        <f t="shared" si="4"/>
        <v>0.45000000018626451</v>
      </c>
      <c r="I25" s="10">
        <f t="shared" si="4"/>
        <v>0.2900000000372529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332" t="s">
        <v>15</v>
      </c>
      <c r="B27" s="334"/>
      <c r="C27" s="334"/>
      <c r="D27" s="334"/>
      <c r="E27" s="334"/>
      <c r="F27" s="334"/>
      <c r="G27" s="334"/>
      <c r="H27" s="334"/>
      <c r="I27" s="334"/>
      <c r="J27" s="334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317" t="s">
        <v>21</v>
      </c>
      <c r="B29" s="318"/>
      <c r="C29" s="318"/>
      <c r="D29" s="318"/>
      <c r="E29" s="319"/>
      <c r="F29" s="64" t="s">
        <v>57</v>
      </c>
      <c r="G29" s="64" t="s">
        <v>58</v>
      </c>
      <c r="H29" s="65" t="s">
        <v>62</v>
      </c>
      <c r="I29" s="65" t="s">
        <v>59</v>
      </c>
      <c r="J29" s="65" t="s">
        <v>60</v>
      </c>
    </row>
    <row r="30" spans="1:10" s="33" customFormat="1" ht="12" customHeight="1" x14ac:dyDescent="0.25">
      <c r="A30" s="327">
        <v>1</v>
      </c>
      <c r="B30" s="327"/>
      <c r="C30" s="327"/>
      <c r="D30" s="327"/>
      <c r="E30" s="327"/>
      <c r="F30" s="66">
        <v>2</v>
      </c>
      <c r="G30" s="66">
        <v>3</v>
      </c>
      <c r="H30" s="67">
        <v>4</v>
      </c>
      <c r="I30" s="67">
        <v>5</v>
      </c>
      <c r="J30" s="67">
        <v>6</v>
      </c>
    </row>
    <row r="31" spans="1:10" s="2" customFormat="1" ht="15" customHeight="1" x14ac:dyDescent="0.25">
      <c r="A31" s="320" t="s">
        <v>16</v>
      </c>
      <c r="B31" s="321"/>
      <c r="C31" s="321"/>
      <c r="D31" s="321"/>
      <c r="E31" s="322"/>
      <c r="F31" s="18"/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325" t="s">
        <v>17</v>
      </c>
      <c r="B32" s="326"/>
      <c r="C32" s="326"/>
      <c r="D32" s="326"/>
      <c r="E32" s="326"/>
      <c r="F32" s="20">
        <f>F25+F31</f>
        <v>47589.659999999683</v>
      </c>
      <c r="G32" s="20">
        <f t="shared" ref="G32:J32" si="5">G25+G31</f>
        <v>0</v>
      </c>
      <c r="H32" s="20">
        <f t="shared" si="5"/>
        <v>0.45000000018626451</v>
      </c>
      <c r="I32" s="20">
        <f t="shared" si="5"/>
        <v>0.2900000000372529</v>
      </c>
      <c r="J32" s="21">
        <f t="shared" si="5"/>
        <v>0</v>
      </c>
    </row>
    <row r="33" spans="1:10" s="2" customFormat="1" ht="45" customHeight="1" x14ac:dyDescent="0.25">
      <c r="A33" s="328" t="s">
        <v>18</v>
      </c>
      <c r="B33" s="329"/>
      <c r="C33" s="329"/>
      <c r="D33" s="329"/>
      <c r="E33" s="330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331" t="s">
        <v>19</v>
      </c>
      <c r="B35" s="331"/>
      <c r="C35" s="331"/>
      <c r="D35" s="331"/>
      <c r="E35" s="331"/>
      <c r="F35" s="331"/>
      <c r="G35" s="331"/>
      <c r="H35" s="331"/>
      <c r="I35" s="331"/>
      <c r="J35" s="331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317" t="s">
        <v>21</v>
      </c>
      <c r="B37" s="318"/>
      <c r="C37" s="318"/>
      <c r="D37" s="318"/>
      <c r="E37" s="319"/>
      <c r="F37" s="64" t="s">
        <v>57</v>
      </c>
      <c r="G37" s="64" t="s">
        <v>58</v>
      </c>
      <c r="H37" s="65" t="s">
        <v>61</v>
      </c>
      <c r="I37" s="65" t="s">
        <v>59</v>
      </c>
      <c r="J37" s="65" t="s">
        <v>60</v>
      </c>
    </row>
    <row r="38" spans="1:10" s="33" customFormat="1" ht="12" customHeight="1" x14ac:dyDescent="0.25">
      <c r="A38" s="327">
        <v>1</v>
      </c>
      <c r="B38" s="327"/>
      <c r="C38" s="327"/>
      <c r="D38" s="327"/>
      <c r="E38" s="327"/>
      <c r="F38" s="66">
        <v>2</v>
      </c>
      <c r="G38" s="66">
        <v>3</v>
      </c>
      <c r="H38" s="67">
        <v>4</v>
      </c>
      <c r="I38" s="67">
        <v>5</v>
      </c>
      <c r="J38" s="67">
        <v>6</v>
      </c>
    </row>
    <row r="39" spans="1:10" s="2" customFormat="1" x14ac:dyDescent="0.25">
      <c r="A39" s="320" t="s">
        <v>16</v>
      </c>
      <c r="B39" s="321"/>
      <c r="C39" s="321"/>
      <c r="D39" s="321"/>
      <c r="E39" s="322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320" t="s">
        <v>20</v>
      </c>
      <c r="B40" s="321"/>
      <c r="C40" s="321"/>
      <c r="D40" s="321"/>
      <c r="E40" s="322"/>
      <c r="F40" s="18"/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320" t="s">
        <v>53</v>
      </c>
      <c r="B41" s="323"/>
      <c r="C41" s="323"/>
      <c r="D41" s="323"/>
      <c r="E41" s="324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325" t="s">
        <v>17</v>
      </c>
      <c r="B42" s="326"/>
      <c r="C42" s="326"/>
      <c r="D42" s="326"/>
      <c r="E42" s="326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opLeftCell="A109" zoomScaleNormal="100" workbookViewId="0">
      <selection activeCell="A64" sqref="A64"/>
    </sheetView>
  </sheetViews>
  <sheetFormatPr defaultColWidth="8.85546875" defaultRowHeight="15" x14ac:dyDescent="0.25"/>
  <cols>
    <col min="1" max="1" width="12.85546875" style="33" customWidth="1"/>
    <col min="2" max="2" width="79.7109375" style="33" customWidth="1"/>
    <col min="3" max="3" width="19.5703125" style="75" customWidth="1"/>
    <col min="4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0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344" t="s">
        <v>26</v>
      </c>
      <c r="B2" s="344"/>
      <c r="C2" s="344"/>
      <c r="D2" s="344"/>
      <c r="E2" s="344"/>
      <c r="F2" s="344"/>
      <c r="G2" s="344"/>
      <c r="H2" s="55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344" t="s">
        <v>27</v>
      </c>
      <c r="B4" s="344"/>
      <c r="C4" s="344"/>
      <c r="D4" s="344"/>
      <c r="E4" s="344"/>
      <c r="F4" s="344"/>
      <c r="G4" s="344"/>
      <c r="H4" s="55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38</v>
      </c>
      <c r="B6" s="38" t="s">
        <v>21</v>
      </c>
      <c r="C6" s="39" t="s">
        <v>57</v>
      </c>
      <c r="D6" s="39" t="s">
        <v>58</v>
      </c>
      <c r="E6" s="37" t="s">
        <v>61</v>
      </c>
      <c r="F6" s="37" t="s">
        <v>59</v>
      </c>
      <c r="G6" s="37" t="s">
        <v>60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28</v>
      </c>
      <c r="C8" s="73">
        <v>3237804.67</v>
      </c>
      <c r="D8" s="284">
        <f>D9+D24</f>
        <v>3718903.1400000006</v>
      </c>
      <c r="E8" s="314">
        <f>E9+E24</f>
        <v>3900096.45</v>
      </c>
      <c r="F8" s="314">
        <f>F9</f>
        <v>3748829.29</v>
      </c>
      <c r="G8" s="314">
        <v>4014600</v>
      </c>
    </row>
    <row r="9" spans="1:10" x14ac:dyDescent="0.25">
      <c r="A9" s="42">
        <v>6</v>
      </c>
      <c r="B9" s="42" t="s">
        <v>29</v>
      </c>
      <c r="C9" s="79">
        <f>C10+C11+C12+C13+C14</f>
        <v>3190214.6699999995</v>
      </c>
      <c r="D9" s="80">
        <f>D10+D11+D12+D13+D14</f>
        <v>3569750.4000000004</v>
      </c>
      <c r="E9" s="309">
        <f>E10+E12+E13+E14</f>
        <v>3820829.29</v>
      </c>
      <c r="F9" s="309">
        <f>F10+F12+F13+F14</f>
        <v>3748829.29</v>
      </c>
      <c r="G9" s="309">
        <f>G10+G12+G13+G14</f>
        <v>4014600</v>
      </c>
      <c r="J9" s="84"/>
    </row>
    <row r="10" spans="1:10" x14ac:dyDescent="0.25">
      <c r="A10" s="53">
        <v>63</v>
      </c>
      <c r="B10" s="44" t="s">
        <v>30</v>
      </c>
      <c r="C10" s="71">
        <v>2778596.53</v>
      </c>
      <c r="D10" s="81">
        <v>3118132.75</v>
      </c>
      <c r="E10" s="307">
        <v>3269666</v>
      </c>
      <c r="F10" s="307">
        <v>3197666</v>
      </c>
      <c r="G10" s="307">
        <v>3456600</v>
      </c>
    </row>
    <row r="11" spans="1:10" x14ac:dyDescent="0.25">
      <c r="A11" s="54">
        <v>64</v>
      </c>
      <c r="B11" s="44" t="s">
        <v>63</v>
      </c>
      <c r="C11" s="72">
        <v>123.31</v>
      </c>
      <c r="D11" s="81">
        <v>45.62</v>
      </c>
      <c r="E11" s="307"/>
      <c r="F11" s="307"/>
      <c r="G11" s="307"/>
    </row>
    <row r="12" spans="1:10" x14ac:dyDescent="0.25">
      <c r="A12" s="54">
        <v>65</v>
      </c>
      <c r="B12" s="44" t="s">
        <v>64</v>
      </c>
      <c r="C12" s="71">
        <v>91741.4</v>
      </c>
      <c r="D12" s="81">
        <v>98100</v>
      </c>
      <c r="E12" s="307">
        <v>107300</v>
      </c>
      <c r="F12" s="307">
        <v>107300</v>
      </c>
      <c r="G12" s="307">
        <v>108000</v>
      </c>
    </row>
    <row r="13" spans="1:10" ht="25.5" x14ac:dyDescent="0.25">
      <c r="A13" s="54">
        <v>66</v>
      </c>
      <c r="B13" s="44" t="s">
        <v>54</v>
      </c>
      <c r="C13" s="71">
        <v>26188.13</v>
      </c>
      <c r="D13" s="81">
        <v>10500</v>
      </c>
      <c r="E13" s="307">
        <v>67602.19</v>
      </c>
      <c r="F13" s="307">
        <v>19000</v>
      </c>
      <c r="G13" s="307">
        <v>20000</v>
      </c>
    </row>
    <row r="14" spans="1:10" x14ac:dyDescent="0.25">
      <c r="A14" s="54">
        <v>67</v>
      </c>
      <c r="B14" s="44" t="s">
        <v>66</v>
      </c>
      <c r="C14" s="71">
        <v>293565.3</v>
      </c>
      <c r="D14" s="81">
        <v>342972.03</v>
      </c>
      <c r="E14" s="307">
        <v>376261.1</v>
      </c>
      <c r="F14" s="307">
        <v>424863.29</v>
      </c>
      <c r="G14" s="307">
        <v>430000</v>
      </c>
    </row>
    <row r="15" spans="1:10" x14ac:dyDescent="0.25">
      <c r="A15" s="92">
        <v>7</v>
      </c>
      <c r="B15" s="93" t="s">
        <v>69</v>
      </c>
      <c r="C15" s="71"/>
      <c r="D15" s="81"/>
      <c r="E15" s="307"/>
      <c r="F15" s="307"/>
      <c r="G15" s="307"/>
    </row>
    <row r="16" spans="1:10" x14ac:dyDescent="0.25">
      <c r="A16" s="94">
        <v>72</v>
      </c>
      <c r="B16" s="95" t="s">
        <v>70</v>
      </c>
      <c r="C16" s="71"/>
      <c r="D16" s="81"/>
      <c r="E16" s="307"/>
      <c r="F16" s="307"/>
      <c r="G16" s="307"/>
    </row>
    <row r="17" spans="1:7" x14ac:dyDescent="0.25">
      <c r="A17" s="94"/>
      <c r="B17" s="95"/>
      <c r="C17" s="71"/>
      <c r="D17" s="81"/>
      <c r="E17" s="307"/>
      <c r="F17" s="307"/>
      <c r="G17" s="307"/>
    </row>
    <row r="18" spans="1:7" x14ac:dyDescent="0.25">
      <c r="A18" s="277"/>
      <c r="B18" s="278"/>
      <c r="C18" s="279"/>
      <c r="D18" s="280"/>
      <c r="E18" s="313"/>
      <c r="F18" s="281"/>
      <c r="G18" s="281"/>
    </row>
    <row r="19" spans="1:7" x14ac:dyDescent="0.25">
      <c r="A19" s="54"/>
      <c r="B19" s="42" t="s">
        <v>74</v>
      </c>
      <c r="C19" s="71"/>
      <c r="D19" s="44"/>
      <c r="E19" s="312"/>
      <c r="F19" s="43"/>
      <c r="G19" s="43"/>
    </row>
    <row r="20" spans="1:7" x14ac:dyDescent="0.25">
      <c r="A20" s="96">
        <v>92</v>
      </c>
      <c r="B20" s="97" t="s">
        <v>71</v>
      </c>
      <c r="C20" s="97"/>
      <c r="D20" s="44"/>
      <c r="E20" s="312"/>
      <c r="F20" s="43"/>
      <c r="G20" s="43"/>
    </row>
    <row r="21" spans="1:7" x14ac:dyDescent="0.25">
      <c r="A21" s="94">
        <v>92</v>
      </c>
      <c r="B21" s="95" t="s">
        <v>72</v>
      </c>
      <c r="C21" s="97"/>
      <c r="D21" s="44"/>
      <c r="E21" s="312"/>
      <c r="F21" s="43"/>
      <c r="G21" s="43"/>
    </row>
    <row r="22" spans="1:7" x14ac:dyDescent="0.25">
      <c r="A22" s="98">
        <v>92</v>
      </c>
      <c r="B22" s="99" t="s">
        <v>73</v>
      </c>
      <c r="C22" s="95"/>
      <c r="D22" s="44"/>
      <c r="E22" s="312"/>
      <c r="F22" s="43"/>
      <c r="G22" s="43"/>
    </row>
    <row r="23" spans="1:7" x14ac:dyDescent="0.25">
      <c r="A23" s="98">
        <v>92</v>
      </c>
      <c r="B23" s="99" t="s">
        <v>73</v>
      </c>
      <c r="C23" s="95"/>
      <c r="D23" s="44"/>
      <c r="E23" s="312"/>
      <c r="F23" s="43"/>
      <c r="G23" s="43"/>
    </row>
    <row r="24" spans="1:7" x14ac:dyDescent="0.25">
      <c r="A24" s="98">
        <v>92</v>
      </c>
      <c r="B24" s="99" t="s">
        <v>142</v>
      </c>
      <c r="C24" s="283">
        <v>47590</v>
      </c>
      <c r="D24" s="285">
        <v>149152.74</v>
      </c>
      <c r="E24" s="310">
        <v>79267.16</v>
      </c>
      <c r="F24" s="43"/>
      <c r="G24" s="43"/>
    </row>
    <row r="25" spans="1:7" x14ac:dyDescent="0.25">
      <c r="A25" s="90"/>
      <c r="B25" s="87"/>
      <c r="C25" s="282"/>
      <c r="D25" s="44"/>
      <c r="E25" s="43"/>
      <c r="F25" s="43"/>
      <c r="G25" s="43"/>
    </row>
    <row r="26" spans="1:7" x14ac:dyDescent="0.25">
      <c r="A26" s="91"/>
      <c r="B26" s="88"/>
      <c r="C26" s="89"/>
    </row>
    <row r="27" spans="1:7" ht="25.5" x14ac:dyDescent="0.25">
      <c r="A27" s="37" t="s">
        <v>38</v>
      </c>
      <c r="B27" s="38" t="s">
        <v>21</v>
      </c>
      <c r="C27" s="39" t="s">
        <v>57</v>
      </c>
      <c r="D27" s="39" t="s">
        <v>58</v>
      </c>
      <c r="E27" s="37" t="s">
        <v>61</v>
      </c>
      <c r="F27" s="37" t="s">
        <v>59</v>
      </c>
      <c r="G27" s="37" t="s">
        <v>60</v>
      </c>
    </row>
    <row r="28" spans="1:7" s="41" customFormat="1" ht="11.25" x14ac:dyDescent="0.2">
      <c r="A28" s="40">
        <v>1</v>
      </c>
      <c r="B28" s="40">
        <v>2</v>
      </c>
      <c r="C28" s="40">
        <v>3</v>
      </c>
      <c r="D28" s="40">
        <v>4</v>
      </c>
      <c r="E28" s="40">
        <v>5</v>
      </c>
      <c r="F28" s="40">
        <v>6</v>
      </c>
      <c r="G28" s="40">
        <v>7</v>
      </c>
    </row>
    <row r="29" spans="1:7" x14ac:dyDescent="0.25">
      <c r="A29" s="42"/>
      <c r="B29" s="42" t="s">
        <v>32</v>
      </c>
      <c r="C29" s="73">
        <f>C30+C37</f>
        <v>3190215.01</v>
      </c>
      <c r="D29" s="284">
        <f>D30+D37</f>
        <v>3718903.1399999997</v>
      </c>
      <c r="E29" s="309">
        <f>E30+E37</f>
        <v>3900096.4499999997</v>
      </c>
      <c r="F29" s="309">
        <f>F30+F37</f>
        <v>3748829.29</v>
      </c>
      <c r="G29" s="309">
        <f>G30+G37</f>
        <v>4014600</v>
      </c>
    </row>
    <row r="30" spans="1:7" x14ac:dyDescent="0.25">
      <c r="A30" s="102">
        <v>3</v>
      </c>
      <c r="B30" s="100" t="s">
        <v>33</v>
      </c>
      <c r="C30" s="68">
        <f>C31+C32+C33+C34+C35</f>
        <v>3126230.9899999998</v>
      </c>
      <c r="D30" s="80">
        <f>D31+D32+D33+D34+D35</f>
        <v>3649903.1399999997</v>
      </c>
      <c r="E30" s="309">
        <f>E31+E32+E33+E34+E35</f>
        <v>3843096.4499999997</v>
      </c>
      <c r="F30" s="309">
        <f>F31+F32+F33+F34+F35</f>
        <v>3691829.29</v>
      </c>
      <c r="G30" s="309">
        <f>G31+G32+G33+G34+G35</f>
        <v>3951600</v>
      </c>
    </row>
    <row r="31" spans="1:7" x14ac:dyDescent="0.25">
      <c r="A31" s="94">
        <v>31</v>
      </c>
      <c r="B31" s="95" t="s">
        <v>34</v>
      </c>
      <c r="C31" s="71">
        <v>2524013.17</v>
      </c>
      <c r="D31" s="81">
        <v>2893011.05</v>
      </c>
      <c r="E31" s="307">
        <v>3091678.63</v>
      </c>
      <c r="F31" s="307">
        <v>2943503.94</v>
      </c>
      <c r="G31" s="307">
        <v>3171000</v>
      </c>
    </row>
    <row r="32" spans="1:7" x14ac:dyDescent="0.25">
      <c r="A32" s="94">
        <v>32</v>
      </c>
      <c r="B32" s="95" t="s">
        <v>35</v>
      </c>
      <c r="C32" s="74">
        <v>533184.73</v>
      </c>
      <c r="D32" s="286">
        <v>688312.09</v>
      </c>
      <c r="E32" s="307">
        <v>682387.82</v>
      </c>
      <c r="F32" s="307">
        <v>679295.35</v>
      </c>
      <c r="G32" s="307">
        <v>706900</v>
      </c>
    </row>
    <row r="33" spans="1:8" x14ac:dyDescent="0.25">
      <c r="A33" s="98">
        <v>34</v>
      </c>
      <c r="B33" s="99" t="s">
        <v>143</v>
      </c>
      <c r="C33" s="74">
        <v>2442.3000000000002</v>
      </c>
      <c r="D33" s="286">
        <v>1800</v>
      </c>
      <c r="E33" s="307">
        <v>2950</v>
      </c>
      <c r="F33" s="307">
        <v>2950</v>
      </c>
      <c r="G33" s="307">
        <v>3300</v>
      </c>
    </row>
    <row r="34" spans="1:8" x14ac:dyDescent="0.25">
      <c r="A34" s="98">
        <v>37</v>
      </c>
      <c r="B34" s="101" t="s">
        <v>75</v>
      </c>
      <c r="C34" s="74">
        <v>62206.97</v>
      </c>
      <c r="D34" s="286">
        <v>64780</v>
      </c>
      <c r="E34" s="307">
        <v>64080</v>
      </c>
      <c r="F34" s="307">
        <v>64080</v>
      </c>
      <c r="G34" s="307">
        <v>67900</v>
      </c>
    </row>
    <row r="35" spans="1:8" x14ac:dyDescent="0.25">
      <c r="A35" s="98">
        <v>38</v>
      </c>
      <c r="B35" s="99" t="s">
        <v>76</v>
      </c>
      <c r="C35" s="74">
        <v>4383.82</v>
      </c>
      <c r="D35" s="286">
        <v>2000</v>
      </c>
      <c r="E35" s="307">
        <v>2000</v>
      </c>
      <c r="F35" s="307">
        <v>2000</v>
      </c>
      <c r="G35" s="307">
        <v>2500</v>
      </c>
    </row>
    <row r="36" spans="1:8" x14ac:dyDescent="0.25">
      <c r="A36" s="54"/>
      <c r="B36" s="45"/>
      <c r="C36" s="69"/>
      <c r="D36" s="286"/>
      <c r="E36" s="307"/>
      <c r="F36" s="307"/>
      <c r="G36" s="307"/>
    </row>
    <row r="37" spans="1:8" x14ac:dyDescent="0.25">
      <c r="A37" s="103">
        <v>4</v>
      </c>
      <c r="B37" s="100" t="s">
        <v>36</v>
      </c>
      <c r="C37" s="68">
        <v>63984.02</v>
      </c>
      <c r="D37" s="80">
        <f>D38</f>
        <v>69000</v>
      </c>
      <c r="E37" s="309">
        <f>E38</f>
        <v>57000</v>
      </c>
      <c r="F37" s="309">
        <f>F38</f>
        <v>57000</v>
      </c>
      <c r="G37" s="309">
        <f>G38</f>
        <v>63000</v>
      </c>
    </row>
    <row r="38" spans="1:8" x14ac:dyDescent="0.25">
      <c r="A38" s="104">
        <v>42</v>
      </c>
      <c r="B38" s="105" t="s">
        <v>77</v>
      </c>
      <c r="C38" s="71">
        <v>63984.02</v>
      </c>
      <c r="D38" s="81">
        <v>69000</v>
      </c>
      <c r="E38" s="307">
        <v>57000</v>
      </c>
      <c r="F38" s="307">
        <v>57000</v>
      </c>
      <c r="G38" s="315">
        <v>63000</v>
      </c>
    </row>
    <row r="39" spans="1:8" x14ac:dyDescent="0.25">
      <c r="A39" s="53"/>
      <c r="B39" s="51"/>
      <c r="C39" s="71"/>
      <c r="D39" s="81"/>
      <c r="E39" s="307"/>
      <c r="F39" s="307"/>
      <c r="G39" s="315"/>
    </row>
    <row r="40" spans="1:8" x14ac:dyDescent="0.25">
      <c r="A40" s="53"/>
      <c r="B40" s="51"/>
      <c r="C40" s="72"/>
      <c r="D40" s="81"/>
      <c r="E40" s="307"/>
      <c r="F40" s="307"/>
      <c r="G40" s="315"/>
    </row>
    <row r="41" spans="1:8" x14ac:dyDescent="0.25">
      <c r="A41" s="53"/>
      <c r="B41" s="49"/>
      <c r="C41" s="76"/>
      <c r="D41" s="287"/>
      <c r="E41" s="307"/>
      <c r="F41" s="307"/>
      <c r="G41" s="315"/>
    </row>
    <row r="44" spans="1:8" ht="15.6" customHeight="1" x14ac:dyDescent="0.25">
      <c r="A44" s="344" t="s">
        <v>37</v>
      </c>
      <c r="B44" s="344"/>
      <c r="C44" s="344"/>
      <c r="D44" s="344"/>
      <c r="E44" s="344"/>
      <c r="F44" s="344"/>
      <c r="G44" s="344"/>
    </row>
    <row r="45" spans="1:8" ht="18.75" x14ac:dyDescent="0.25">
      <c r="A45" s="32"/>
      <c r="B45" s="32"/>
      <c r="C45" s="32"/>
      <c r="D45" s="32"/>
      <c r="E45" s="32"/>
      <c r="F45" s="32"/>
      <c r="G45" s="32"/>
      <c r="H45" s="32"/>
    </row>
    <row r="46" spans="1:8" ht="25.5" x14ac:dyDescent="0.25">
      <c r="A46" s="37" t="s">
        <v>38</v>
      </c>
      <c r="B46" s="38" t="s">
        <v>21</v>
      </c>
      <c r="C46" s="39" t="s">
        <v>57</v>
      </c>
      <c r="D46" s="39" t="s">
        <v>58</v>
      </c>
      <c r="E46" s="37" t="s">
        <v>61</v>
      </c>
      <c r="F46" s="37" t="s">
        <v>59</v>
      </c>
      <c r="G46" s="37" t="s">
        <v>60</v>
      </c>
    </row>
    <row r="47" spans="1:8" s="41" customFormat="1" ht="11.25" x14ac:dyDescent="0.2">
      <c r="A47" s="40">
        <v>1</v>
      </c>
      <c r="B47" s="40">
        <v>2</v>
      </c>
      <c r="C47" s="40">
        <v>3</v>
      </c>
      <c r="D47" s="40">
        <v>4</v>
      </c>
      <c r="E47" s="40">
        <v>5</v>
      </c>
      <c r="F47" s="40">
        <v>6</v>
      </c>
      <c r="G47" s="40">
        <v>7</v>
      </c>
    </row>
    <row r="48" spans="1:8" x14ac:dyDescent="0.25">
      <c r="A48" s="42"/>
      <c r="B48" s="42" t="s">
        <v>28</v>
      </c>
      <c r="C48" s="80">
        <f>C50+C52+C55+C59+C61+C64+C74</f>
        <v>3190215.01</v>
      </c>
      <c r="D48" s="80">
        <f>D50+D52+D56+D62+D66+D67+D69+D70+D75</f>
        <v>3718903.1399999997</v>
      </c>
      <c r="E48" s="309">
        <f>E50+E52+E56+E58+E60+E63+E65+E75</f>
        <v>3900096.45</v>
      </c>
      <c r="F48" s="309">
        <f>F50+F52+F56+F58+F60+F63+F65+F75</f>
        <v>3748829.29</v>
      </c>
      <c r="G48" s="309">
        <f>G50+G52+G56+G58+G60+G63+G65+G75</f>
        <v>4014600</v>
      </c>
    </row>
    <row r="49" spans="1:7" x14ac:dyDescent="0.25">
      <c r="A49" s="42">
        <v>1</v>
      </c>
      <c r="B49" s="42" t="s">
        <v>68</v>
      </c>
      <c r="C49" s="80"/>
      <c r="D49" s="80"/>
      <c r="E49" s="307"/>
      <c r="F49" s="307"/>
      <c r="G49" s="307"/>
    </row>
    <row r="50" spans="1:7" x14ac:dyDescent="0.25">
      <c r="A50" s="72">
        <v>11</v>
      </c>
      <c r="B50" s="44" t="s">
        <v>39</v>
      </c>
      <c r="C50" s="81">
        <v>293565.3</v>
      </c>
      <c r="D50" s="81">
        <v>342972.03</v>
      </c>
      <c r="E50" s="307">
        <v>376261.1</v>
      </c>
      <c r="F50" s="307">
        <v>376261.1</v>
      </c>
      <c r="G50" s="307">
        <v>381000</v>
      </c>
    </row>
    <row r="51" spans="1:7" x14ac:dyDescent="0.25">
      <c r="A51" s="46">
        <v>3</v>
      </c>
      <c r="B51" s="42" t="s">
        <v>40</v>
      </c>
      <c r="C51" s="80"/>
      <c r="D51" s="80"/>
      <c r="E51" s="307"/>
      <c r="F51" s="307"/>
      <c r="G51" s="307"/>
    </row>
    <row r="52" spans="1:7" x14ac:dyDescent="0.25">
      <c r="A52" s="54">
        <v>31</v>
      </c>
      <c r="B52" s="44" t="s">
        <v>40</v>
      </c>
      <c r="C52" s="81">
        <v>25996.9</v>
      </c>
      <c r="D52" s="81">
        <v>55147.82</v>
      </c>
      <c r="E52" s="307">
        <v>48602.19</v>
      </c>
      <c r="F52" s="307">
        <v>48602.19</v>
      </c>
      <c r="G52" s="307">
        <v>49000</v>
      </c>
    </row>
    <row r="53" spans="1:7" x14ac:dyDescent="0.25">
      <c r="A53" s="45">
        <v>922</v>
      </c>
      <c r="B53" s="44" t="s">
        <v>78</v>
      </c>
      <c r="C53" s="80"/>
      <c r="D53" s="81"/>
      <c r="E53" s="307"/>
      <c r="F53" s="307"/>
      <c r="G53" s="307"/>
    </row>
    <row r="54" spans="1:7" x14ac:dyDescent="0.25">
      <c r="A54" s="46">
        <v>4</v>
      </c>
      <c r="B54" s="42" t="s">
        <v>52</v>
      </c>
      <c r="C54" s="80"/>
      <c r="D54" s="81"/>
      <c r="E54" s="307"/>
      <c r="F54" s="307"/>
      <c r="G54" s="307"/>
    </row>
    <row r="55" spans="1:7" x14ac:dyDescent="0.25">
      <c r="A55" s="54">
        <v>43</v>
      </c>
      <c r="B55" s="47" t="s">
        <v>51</v>
      </c>
      <c r="C55" s="81">
        <v>62479.54</v>
      </c>
      <c r="D55" s="81"/>
      <c r="E55" s="307"/>
      <c r="F55" s="307"/>
      <c r="G55" s="307"/>
    </row>
    <row r="56" spans="1:7" x14ac:dyDescent="0.25">
      <c r="A56" s="291">
        <v>431</v>
      </c>
      <c r="B56" s="290" t="s">
        <v>151</v>
      </c>
      <c r="C56" s="81"/>
      <c r="D56" s="81">
        <v>98100</v>
      </c>
      <c r="E56" s="307">
        <v>107300</v>
      </c>
      <c r="F56" s="307">
        <v>107300</v>
      </c>
      <c r="G56" s="307">
        <v>108000</v>
      </c>
    </row>
    <row r="57" spans="1:7" x14ac:dyDescent="0.25">
      <c r="A57" s="46">
        <v>5</v>
      </c>
      <c r="B57" s="83" t="s">
        <v>79</v>
      </c>
      <c r="C57" s="81"/>
      <c r="D57" s="81"/>
      <c r="E57" s="307"/>
      <c r="F57" s="307"/>
      <c r="G57" s="307"/>
    </row>
    <row r="58" spans="1:7" x14ac:dyDescent="0.25">
      <c r="A58" s="78">
        <v>501</v>
      </c>
      <c r="B58" s="47" t="s">
        <v>144</v>
      </c>
      <c r="C58" s="81"/>
      <c r="D58" s="81"/>
      <c r="E58" s="307">
        <v>2979266</v>
      </c>
      <c r="F58" s="307">
        <v>2979266</v>
      </c>
      <c r="G58" s="307">
        <v>3300000</v>
      </c>
    </row>
    <row r="59" spans="1:7" x14ac:dyDescent="0.25">
      <c r="A59" s="78">
        <v>51</v>
      </c>
      <c r="B59" s="47" t="s">
        <v>147</v>
      </c>
      <c r="C59" s="81">
        <v>184685.8</v>
      </c>
      <c r="D59" s="81"/>
      <c r="E59" s="307"/>
      <c r="F59" s="307"/>
      <c r="G59" s="307"/>
    </row>
    <row r="60" spans="1:7" x14ac:dyDescent="0.25">
      <c r="A60" s="78">
        <v>5101</v>
      </c>
      <c r="B60" s="47" t="s">
        <v>145</v>
      </c>
      <c r="C60" s="81"/>
      <c r="D60" s="81"/>
      <c r="E60" s="307">
        <v>227767.16</v>
      </c>
      <c r="F60" s="307">
        <v>148500</v>
      </c>
      <c r="G60" s="307">
        <v>150000</v>
      </c>
    </row>
    <row r="61" spans="1:7" x14ac:dyDescent="0.25">
      <c r="A61" s="78">
        <v>52</v>
      </c>
      <c r="B61" s="47" t="s">
        <v>79</v>
      </c>
      <c r="C61" s="81">
        <v>2528727.5099999998</v>
      </c>
      <c r="D61" s="81"/>
      <c r="E61" s="307"/>
      <c r="F61" s="307"/>
      <c r="G61" s="307"/>
    </row>
    <row r="62" spans="1:7" x14ac:dyDescent="0.25">
      <c r="A62" s="289">
        <v>521</v>
      </c>
      <c r="B62" s="290" t="s">
        <v>152</v>
      </c>
      <c r="C62" s="81"/>
      <c r="D62" s="81">
        <v>243452.02</v>
      </c>
      <c r="E62" s="307"/>
      <c r="F62" s="307"/>
      <c r="G62" s="307"/>
    </row>
    <row r="63" spans="1:7" x14ac:dyDescent="0.25">
      <c r="A63" s="78">
        <v>522</v>
      </c>
      <c r="B63" s="47" t="s">
        <v>146</v>
      </c>
      <c r="C63" s="81"/>
      <c r="D63" s="81"/>
      <c r="E63" s="307">
        <v>500</v>
      </c>
      <c r="F63" s="307">
        <v>500</v>
      </c>
      <c r="G63" s="307">
        <v>600</v>
      </c>
    </row>
    <row r="64" spans="1:7" x14ac:dyDescent="0.25">
      <c r="A64" s="78">
        <v>523</v>
      </c>
      <c r="B64" s="47" t="s">
        <v>150</v>
      </c>
      <c r="C64" s="81">
        <v>88364.14</v>
      </c>
      <c r="D64" s="81"/>
      <c r="E64" s="307"/>
      <c r="F64" s="307"/>
      <c r="G64" s="307"/>
    </row>
    <row r="65" spans="1:7" x14ac:dyDescent="0.25">
      <c r="A65" s="78">
        <v>5231</v>
      </c>
      <c r="B65" s="316" t="s">
        <v>242</v>
      </c>
      <c r="C65" s="81"/>
      <c r="D65" s="81"/>
      <c r="E65" s="307">
        <v>141400</v>
      </c>
      <c r="F65" s="307">
        <v>69400</v>
      </c>
      <c r="G65" s="307">
        <v>6000</v>
      </c>
    </row>
    <row r="66" spans="1:7" x14ac:dyDescent="0.25">
      <c r="A66" s="289">
        <v>531</v>
      </c>
      <c r="B66" s="290" t="s">
        <v>153</v>
      </c>
      <c r="C66" s="81"/>
      <c r="D66" s="81">
        <v>2804264.01</v>
      </c>
      <c r="E66" s="307"/>
      <c r="F66" s="307"/>
      <c r="G66" s="307"/>
    </row>
    <row r="67" spans="1:7" x14ac:dyDescent="0.25">
      <c r="A67" s="289">
        <v>541</v>
      </c>
      <c r="B67" s="290" t="s">
        <v>154</v>
      </c>
      <c r="C67" s="81"/>
      <c r="D67" s="81">
        <v>500</v>
      </c>
      <c r="E67" s="307"/>
      <c r="F67" s="307"/>
      <c r="G67" s="307"/>
    </row>
    <row r="68" spans="1:7" x14ac:dyDescent="0.25">
      <c r="A68" s="78">
        <v>54</v>
      </c>
      <c r="B68" s="47" t="s">
        <v>148</v>
      </c>
      <c r="C68" s="81"/>
      <c r="D68" s="81"/>
      <c r="E68" s="307"/>
      <c r="F68" s="307"/>
      <c r="G68" s="307"/>
    </row>
    <row r="69" spans="1:7" x14ac:dyDescent="0.25">
      <c r="A69" s="78">
        <v>581</v>
      </c>
      <c r="B69" s="47" t="s">
        <v>149</v>
      </c>
      <c r="C69" s="81"/>
      <c r="D69" s="81">
        <v>5000</v>
      </c>
      <c r="E69" s="307"/>
      <c r="F69" s="307"/>
      <c r="G69" s="307"/>
    </row>
    <row r="70" spans="1:7" x14ac:dyDescent="0.25">
      <c r="A70" s="289">
        <v>582</v>
      </c>
      <c r="B70" s="290" t="s">
        <v>155</v>
      </c>
      <c r="C70" s="81"/>
      <c r="D70" s="81">
        <v>150467.26</v>
      </c>
      <c r="E70" s="307"/>
      <c r="F70" s="307"/>
      <c r="G70" s="307"/>
    </row>
    <row r="71" spans="1:7" x14ac:dyDescent="0.25">
      <c r="A71" s="45">
        <v>922</v>
      </c>
      <c r="B71" s="44" t="s">
        <v>78</v>
      </c>
      <c r="C71" s="81"/>
      <c r="D71" s="81"/>
      <c r="E71" s="307"/>
      <c r="F71" s="307"/>
      <c r="G71" s="307"/>
    </row>
    <row r="72" spans="1:7" x14ac:dyDescent="0.25">
      <c r="A72" s="45">
        <v>922</v>
      </c>
      <c r="B72" s="44" t="s">
        <v>78</v>
      </c>
      <c r="C72" s="81"/>
      <c r="D72" s="82"/>
      <c r="E72" s="307"/>
      <c r="F72" s="307"/>
      <c r="G72" s="307"/>
    </row>
    <row r="73" spans="1:7" x14ac:dyDescent="0.25">
      <c r="A73" s="46">
        <v>6</v>
      </c>
      <c r="B73" s="42" t="s">
        <v>67</v>
      </c>
      <c r="C73" s="80"/>
      <c r="D73" s="81"/>
      <c r="E73" s="307"/>
      <c r="F73" s="307"/>
      <c r="G73" s="307"/>
    </row>
    <row r="74" spans="1:7" x14ac:dyDescent="0.25">
      <c r="A74" s="78">
        <v>61</v>
      </c>
      <c r="B74" s="44" t="s">
        <v>67</v>
      </c>
      <c r="C74" s="81">
        <v>6395.82</v>
      </c>
      <c r="D74" s="81"/>
      <c r="E74" s="307"/>
      <c r="F74" s="307"/>
      <c r="G74" s="307"/>
    </row>
    <row r="75" spans="1:7" x14ac:dyDescent="0.25">
      <c r="A75" s="78">
        <v>611</v>
      </c>
      <c r="B75" s="47" t="s">
        <v>67</v>
      </c>
      <c r="C75" s="81"/>
      <c r="D75" s="82">
        <v>19000</v>
      </c>
      <c r="E75" s="307">
        <v>19000</v>
      </c>
      <c r="F75" s="307">
        <v>19000</v>
      </c>
      <c r="G75" s="307">
        <v>20000</v>
      </c>
    </row>
    <row r="76" spans="1:7" x14ac:dyDescent="0.25">
      <c r="A76" s="45">
        <v>922</v>
      </c>
      <c r="B76" s="44" t="s">
        <v>78</v>
      </c>
      <c r="C76" s="81"/>
      <c r="D76" s="82"/>
      <c r="E76" s="307"/>
      <c r="F76" s="307"/>
      <c r="G76" s="307"/>
    </row>
    <row r="77" spans="1:7" x14ac:dyDescent="0.25">
      <c r="A77" s="46">
        <v>7</v>
      </c>
      <c r="B77" s="83" t="s">
        <v>81</v>
      </c>
      <c r="C77" s="81"/>
      <c r="D77" s="82"/>
      <c r="E77" s="307"/>
      <c r="F77" s="307"/>
      <c r="G77" s="307"/>
    </row>
    <row r="78" spans="1:7" x14ac:dyDescent="0.25">
      <c r="A78" s="54"/>
      <c r="B78" s="47"/>
      <c r="C78" s="82"/>
      <c r="D78" s="82"/>
      <c r="E78" s="307"/>
      <c r="F78" s="307"/>
      <c r="G78" s="307"/>
    </row>
    <row r="79" spans="1:7" x14ac:dyDescent="0.25">
      <c r="D79" s="75"/>
    </row>
    <row r="80" spans="1:7" ht="25.5" x14ac:dyDescent="0.25">
      <c r="A80" s="37" t="s">
        <v>38</v>
      </c>
      <c r="B80" s="38" t="s">
        <v>21</v>
      </c>
      <c r="C80" s="39" t="s">
        <v>57</v>
      </c>
      <c r="D80" s="39" t="s">
        <v>58</v>
      </c>
      <c r="E80" s="37" t="s">
        <v>61</v>
      </c>
      <c r="F80" s="37" t="s">
        <v>59</v>
      </c>
      <c r="G80" s="37" t="s">
        <v>60</v>
      </c>
    </row>
    <row r="81" spans="1:7" s="41" customFormat="1" ht="11.25" x14ac:dyDescent="0.2">
      <c r="A81" s="40">
        <v>1</v>
      </c>
      <c r="B81" s="40">
        <v>2</v>
      </c>
      <c r="C81" s="40">
        <v>3</v>
      </c>
      <c r="D81" s="40">
        <v>4</v>
      </c>
      <c r="E81" s="40">
        <v>5</v>
      </c>
      <c r="F81" s="40">
        <v>6</v>
      </c>
      <c r="G81" s="40">
        <v>7</v>
      </c>
    </row>
    <row r="82" spans="1:7" x14ac:dyDescent="0.25">
      <c r="A82" s="42"/>
      <c r="B82" s="42" t="s">
        <v>32</v>
      </c>
      <c r="C82" s="80">
        <f>C84+C86+C89+C93+C95+C98+C105</f>
        <v>3190215.01</v>
      </c>
      <c r="D82" s="80">
        <f>D84+D86+D90+D96+D99+D101+D102+D103+D106</f>
        <v>3718903.1399999997</v>
      </c>
      <c r="E82" s="309">
        <f>E84+E86+E90+E92+E94+E97+E98+E106</f>
        <v>3900096.45</v>
      </c>
      <c r="F82" s="309">
        <f>F84+F86+F90+F92+F94+F97+F98+F106</f>
        <v>3748829.29</v>
      </c>
      <c r="G82" s="309">
        <f>G84+G86+G90+G92+G94+G97+G98+G106</f>
        <v>4014600</v>
      </c>
    </row>
    <row r="83" spans="1:7" x14ac:dyDescent="0.25">
      <c r="A83" s="42">
        <v>1</v>
      </c>
      <c r="B83" s="42" t="s">
        <v>68</v>
      </c>
      <c r="C83" s="70"/>
      <c r="D83" s="42"/>
      <c r="E83" s="43"/>
      <c r="F83" s="43"/>
      <c r="G83" s="43"/>
    </row>
    <row r="84" spans="1:7" x14ac:dyDescent="0.25">
      <c r="A84" s="72">
        <v>11</v>
      </c>
      <c r="B84" s="44" t="s">
        <v>39</v>
      </c>
      <c r="C84" s="81">
        <v>293565.3</v>
      </c>
      <c r="D84" s="81">
        <v>342972.03</v>
      </c>
      <c r="E84" s="307">
        <v>376261.1</v>
      </c>
      <c r="F84" s="307">
        <v>376261.1</v>
      </c>
      <c r="G84" s="307">
        <v>381000</v>
      </c>
    </row>
    <row r="85" spans="1:7" x14ac:dyDescent="0.25">
      <c r="A85" s="46">
        <v>3</v>
      </c>
      <c r="B85" s="42" t="s">
        <v>40</v>
      </c>
      <c r="C85" s="80"/>
      <c r="D85" s="42"/>
      <c r="E85" s="43"/>
      <c r="F85" s="43"/>
      <c r="G85" s="43"/>
    </row>
    <row r="86" spans="1:7" x14ac:dyDescent="0.25">
      <c r="A86" s="54">
        <v>31</v>
      </c>
      <c r="B86" s="44" t="s">
        <v>40</v>
      </c>
      <c r="C86" s="81">
        <v>25996.9</v>
      </c>
      <c r="D86" s="81">
        <v>55147.82</v>
      </c>
      <c r="E86" s="307">
        <v>48602.19</v>
      </c>
      <c r="F86" s="307">
        <v>48602.19</v>
      </c>
      <c r="G86" s="307">
        <v>49000</v>
      </c>
    </row>
    <row r="87" spans="1:7" x14ac:dyDescent="0.25">
      <c r="A87" s="45">
        <v>922</v>
      </c>
      <c r="B87" s="44" t="s">
        <v>78</v>
      </c>
      <c r="C87" s="80"/>
      <c r="D87" s="42"/>
      <c r="E87" s="43"/>
      <c r="F87" s="43"/>
      <c r="G87" s="43"/>
    </row>
    <row r="88" spans="1:7" x14ac:dyDescent="0.25">
      <c r="A88" s="46">
        <v>4</v>
      </c>
      <c r="B88" s="42" t="s">
        <v>52</v>
      </c>
      <c r="C88" s="80"/>
      <c r="D88" s="42"/>
      <c r="E88" s="43"/>
      <c r="F88" s="43"/>
      <c r="G88" s="43"/>
    </row>
    <row r="89" spans="1:7" x14ac:dyDescent="0.25">
      <c r="A89" s="54">
        <v>43</v>
      </c>
      <c r="B89" s="47" t="s">
        <v>51</v>
      </c>
      <c r="C89" s="81">
        <v>62479.54</v>
      </c>
      <c r="D89" s="44"/>
      <c r="E89" s="43"/>
      <c r="F89" s="43"/>
      <c r="G89" s="43"/>
    </row>
    <row r="90" spans="1:7" x14ac:dyDescent="0.25">
      <c r="A90" s="54">
        <v>431</v>
      </c>
      <c r="B90" s="47" t="s">
        <v>151</v>
      </c>
      <c r="C90" s="81"/>
      <c r="D90" s="81">
        <v>98100</v>
      </c>
      <c r="E90" s="307">
        <v>107300</v>
      </c>
      <c r="F90" s="307">
        <v>107300</v>
      </c>
      <c r="G90" s="307">
        <v>108000</v>
      </c>
    </row>
    <row r="91" spans="1:7" x14ac:dyDescent="0.25">
      <c r="A91" s="46">
        <v>5</v>
      </c>
      <c r="B91" s="83" t="s">
        <v>79</v>
      </c>
      <c r="C91" s="81"/>
      <c r="D91" s="44"/>
      <c r="E91" s="43"/>
      <c r="F91" s="43"/>
      <c r="G91" s="43"/>
    </row>
    <row r="92" spans="1:7" x14ac:dyDescent="0.25">
      <c r="A92" s="78">
        <v>501</v>
      </c>
      <c r="B92" s="47" t="s">
        <v>144</v>
      </c>
      <c r="C92" s="81"/>
      <c r="D92" s="44"/>
      <c r="E92" s="307">
        <v>2979266</v>
      </c>
      <c r="F92" s="307">
        <v>2979266</v>
      </c>
      <c r="G92" s="307">
        <v>3300000</v>
      </c>
    </row>
    <row r="93" spans="1:7" x14ac:dyDescent="0.25">
      <c r="A93" s="78">
        <v>51</v>
      </c>
      <c r="B93" s="47" t="s">
        <v>147</v>
      </c>
      <c r="C93" s="81">
        <v>184685.8</v>
      </c>
      <c r="D93" s="44"/>
      <c r="E93" s="43"/>
      <c r="F93" s="43"/>
      <c r="G93" s="43"/>
    </row>
    <row r="94" spans="1:7" x14ac:dyDescent="0.25">
      <c r="A94" s="78">
        <v>510</v>
      </c>
      <c r="B94" s="47" t="s">
        <v>145</v>
      </c>
      <c r="C94" s="81"/>
      <c r="D94" s="44"/>
      <c r="E94" s="307">
        <v>227767.16</v>
      </c>
      <c r="F94" s="307">
        <v>148500</v>
      </c>
      <c r="G94" s="307">
        <v>150000</v>
      </c>
    </row>
    <row r="95" spans="1:7" x14ac:dyDescent="0.25">
      <c r="A95" s="78">
        <v>52</v>
      </c>
      <c r="B95" s="47" t="s">
        <v>79</v>
      </c>
      <c r="C95" s="81">
        <v>2528727.5099999998</v>
      </c>
      <c r="D95" s="49"/>
      <c r="E95" s="43"/>
      <c r="F95" s="43"/>
      <c r="G95" s="43"/>
    </row>
    <row r="96" spans="1:7" x14ac:dyDescent="0.25">
      <c r="A96" s="289">
        <v>521</v>
      </c>
      <c r="B96" s="290" t="s">
        <v>152</v>
      </c>
      <c r="C96" s="81"/>
      <c r="D96" s="81">
        <v>243452.02</v>
      </c>
      <c r="E96" s="43"/>
      <c r="F96" s="43"/>
      <c r="G96" s="43"/>
    </row>
    <row r="97" spans="1:7" x14ac:dyDescent="0.25">
      <c r="A97" s="78">
        <v>522</v>
      </c>
      <c r="B97" s="47" t="s">
        <v>146</v>
      </c>
      <c r="C97" s="81"/>
      <c r="D97" s="44"/>
      <c r="E97" s="307">
        <v>500</v>
      </c>
      <c r="F97" s="307">
        <v>500</v>
      </c>
      <c r="G97" s="307">
        <v>600</v>
      </c>
    </row>
    <row r="98" spans="1:7" x14ac:dyDescent="0.25">
      <c r="A98" s="78">
        <v>5231</v>
      </c>
      <c r="B98" s="47" t="s">
        <v>150</v>
      </c>
      <c r="C98" s="81">
        <v>88364.14</v>
      </c>
      <c r="D98" s="47"/>
      <c r="E98" s="307">
        <v>141400</v>
      </c>
      <c r="F98" s="307">
        <v>69400</v>
      </c>
      <c r="G98" s="307">
        <v>6000</v>
      </c>
    </row>
    <row r="99" spans="1:7" x14ac:dyDescent="0.25">
      <c r="A99" s="289">
        <v>531</v>
      </c>
      <c r="B99" s="290" t="s">
        <v>153</v>
      </c>
      <c r="C99" s="81"/>
      <c r="D99" s="81">
        <v>2804264.01</v>
      </c>
      <c r="E99" s="43"/>
      <c r="F99" s="43"/>
      <c r="G99" s="43"/>
    </row>
    <row r="100" spans="1:7" x14ac:dyDescent="0.25">
      <c r="A100" s="78">
        <v>54</v>
      </c>
      <c r="B100" s="47" t="s">
        <v>148</v>
      </c>
      <c r="C100" s="81"/>
      <c r="D100" s="44"/>
      <c r="E100" s="43"/>
      <c r="F100" s="43"/>
      <c r="G100" s="43"/>
    </row>
    <row r="101" spans="1:7" x14ac:dyDescent="0.25">
      <c r="A101" s="289">
        <v>541</v>
      </c>
      <c r="B101" s="290" t="s">
        <v>154</v>
      </c>
      <c r="C101" s="81"/>
      <c r="D101" s="81">
        <v>500</v>
      </c>
      <c r="E101" s="43"/>
      <c r="F101" s="43"/>
      <c r="G101" s="43"/>
    </row>
    <row r="102" spans="1:7" x14ac:dyDescent="0.25">
      <c r="A102" s="78">
        <v>581</v>
      </c>
      <c r="B102" s="47" t="s">
        <v>149</v>
      </c>
      <c r="C102" s="81"/>
      <c r="D102" s="82">
        <v>5000</v>
      </c>
      <c r="E102" s="43"/>
      <c r="F102" s="43"/>
      <c r="G102" s="43"/>
    </row>
    <row r="103" spans="1:7" x14ac:dyDescent="0.25">
      <c r="A103" s="289">
        <v>582</v>
      </c>
      <c r="B103" s="290" t="s">
        <v>155</v>
      </c>
      <c r="C103" s="81"/>
      <c r="D103" s="81">
        <v>150467.26</v>
      </c>
      <c r="E103" s="43"/>
      <c r="F103" s="43"/>
      <c r="G103" s="43"/>
    </row>
    <row r="104" spans="1:7" x14ac:dyDescent="0.25">
      <c r="A104" s="46">
        <v>6</v>
      </c>
      <c r="B104" s="42" t="s">
        <v>67</v>
      </c>
      <c r="C104" s="80"/>
      <c r="D104" s="288"/>
      <c r="E104" s="43"/>
      <c r="F104" s="43"/>
      <c r="G104" s="43"/>
    </row>
    <row r="105" spans="1:7" x14ac:dyDescent="0.25">
      <c r="A105" s="78">
        <v>61</v>
      </c>
      <c r="B105" s="44" t="s">
        <v>67</v>
      </c>
      <c r="C105" s="81">
        <v>6395.82</v>
      </c>
      <c r="D105" s="288"/>
      <c r="E105" s="43"/>
      <c r="F105" s="43"/>
      <c r="G105" s="43"/>
    </row>
    <row r="106" spans="1:7" x14ac:dyDescent="0.25">
      <c r="A106" s="78">
        <v>611</v>
      </c>
      <c r="B106" s="47" t="s">
        <v>67</v>
      </c>
      <c r="C106" s="81"/>
      <c r="D106" s="82">
        <v>19000</v>
      </c>
      <c r="E106" s="307">
        <v>19000</v>
      </c>
      <c r="F106" s="307">
        <v>19000</v>
      </c>
      <c r="G106" s="307">
        <v>20000</v>
      </c>
    </row>
    <row r="107" spans="1:7" x14ac:dyDescent="0.25">
      <c r="A107" s="45">
        <v>922</v>
      </c>
      <c r="B107" s="44" t="s">
        <v>78</v>
      </c>
      <c r="C107" s="81"/>
      <c r="D107" s="288"/>
      <c r="E107" s="43"/>
      <c r="F107" s="43"/>
      <c r="G107" s="43"/>
    </row>
    <row r="108" spans="1:7" x14ac:dyDescent="0.25">
      <c r="A108" s="46">
        <v>7</v>
      </c>
      <c r="B108" s="83" t="s">
        <v>81</v>
      </c>
      <c r="C108" s="81"/>
      <c r="D108" s="288"/>
      <c r="E108" s="43"/>
      <c r="F108" s="43"/>
      <c r="G108" s="43"/>
    </row>
    <row r="109" spans="1:7" x14ac:dyDescent="0.25">
      <c r="A109" s="78"/>
      <c r="B109" s="47"/>
      <c r="C109" s="81"/>
      <c r="D109" s="288"/>
      <c r="E109" s="43"/>
      <c r="F109" s="43"/>
      <c r="G109" s="43"/>
    </row>
    <row r="112" spans="1:7" ht="15.75" x14ac:dyDescent="0.25">
      <c r="B112" s="344" t="s">
        <v>41</v>
      </c>
      <c r="C112" s="344"/>
      <c r="D112" s="344"/>
      <c r="E112" s="344"/>
      <c r="F112" s="344"/>
      <c r="G112" s="344"/>
    </row>
    <row r="113" spans="1:7" ht="18.75" x14ac:dyDescent="0.25">
      <c r="B113" s="32"/>
      <c r="C113" s="32"/>
      <c r="D113" s="32"/>
      <c r="E113" s="32"/>
      <c r="F113" s="32"/>
      <c r="G113" s="32"/>
    </row>
    <row r="114" spans="1:7" ht="25.5" x14ac:dyDescent="0.25">
      <c r="A114" s="37" t="s">
        <v>38</v>
      </c>
      <c r="B114" s="38" t="s">
        <v>21</v>
      </c>
      <c r="C114" s="39" t="s">
        <v>57</v>
      </c>
      <c r="D114" s="39" t="s">
        <v>58</v>
      </c>
      <c r="E114" s="37" t="s">
        <v>61</v>
      </c>
      <c r="F114" s="37" t="s">
        <v>59</v>
      </c>
      <c r="G114" s="37" t="s">
        <v>60</v>
      </c>
    </row>
    <row r="115" spans="1:7" x14ac:dyDescent="0.25">
      <c r="A115" s="40">
        <v>1</v>
      </c>
      <c r="B115" s="40">
        <v>2</v>
      </c>
      <c r="C115" s="40">
        <v>3</v>
      </c>
      <c r="D115" s="40">
        <v>4</v>
      </c>
      <c r="E115" s="40">
        <v>5</v>
      </c>
      <c r="F115" s="40">
        <v>6</v>
      </c>
      <c r="G115" s="40">
        <v>7</v>
      </c>
    </row>
    <row r="116" spans="1:7" x14ac:dyDescent="0.25">
      <c r="A116" s="56"/>
      <c r="B116" s="42" t="s">
        <v>32</v>
      </c>
      <c r="C116" s="70"/>
      <c r="D116" s="42"/>
      <c r="E116" s="43"/>
      <c r="F116" s="43"/>
      <c r="G116" s="43"/>
    </row>
    <row r="117" spans="1:7" x14ac:dyDescent="0.25">
      <c r="A117" s="56" t="s">
        <v>82</v>
      </c>
      <c r="B117" s="42" t="s">
        <v>159</v>
      </c>
      <c r="C117" s="80">
        <v>3190215.01</v>
      </c>
      <c r="D117" s="80">
        <v>3718903.14</v>
      </c>
      <c r="E117" s="309">
        <v>3900096.45</v>
      </c>
      <c r="F117" s="309">
        <v>3748829.29</v>
      </c>
      <c r="G117" s="309">
        <v>4014600</v>
      </c>
    </row>
    <row r="118" spans="1:7" x14ac:dyDescent="0.25">
      <c r="A118" s="57"/>
      <c r="B118" s="44"/>
      <c r="C118" s="72"/>
      <c r="D118" s="44"/>
      <c r="E118" s="43"/>
      <c r="F118" s="43"/>
      <c r="G118" s="43"/>
    </row>
    <row r="119" spans="1:7" x14ac:dyDescent="0.25">
      <c r="A119" s="58"/>
      <c r="B119" s="45"/>
      <c r="C119" s="78"/>
      <c r="D119" s="45"/>
      <c r="E119" s="43"/>
      <c r="F119" s="43"/>
      <c r="G119" s="43"/>
    </row>
    <row r="120" spans="1:7" x14ac:dyDescent="0.25">
      <c r="A120" s="58"/>
      <c r="B120" s="49"/>
      <c r="C120" s="76"/>
      <c r="D120" s="49"/>
      <c r="E120" s="43"/>
      <c r="F120" s="43"/>
      <c r="G120" s="43"/>
    </row>
    <row r="121" spans="1:7" x14ac:dyDescent="0.25">
      <c r="A121" s="59"/>
      <c r="B121" s="42"/>
      <c r="C121" s="72"/>
      <c r="D121" s="44"/>
      <c r="E121" s="43"/>
      <c r="F121" s="43"/>
      <c r="G121" s="43"/>
    </row>
    <row r="122" spans="1:7" x14ac:dyDescent="0.25">
      <c r="A122" s="58"/>
      <c r="B122" s="47"/>
      <c r="C122" s="77"/>
      <c r="D122" s="47"/>
      <c r="E122" s="43"/>
      <c r="F122" s="43"/>
      <c r="G122" s="43"/>
    </row>
    <row r="123" spans="1:7" x14ac:dyDescent="0.25">
      <c r="A123" s="58" t="s">
        <v>31</v>
      </c>
      <c r="B123" s="49"/>
      <c r="C123" s="76"/>
      <c r="D123" s="49"/>
      <c r="E123" s="43"/>
      <c r="F123" s="43"/>
      <c r="G123" s="43"/>
    </row>
  </sheetData>
  <mergeCells count="4">
    <mergeCell ref="B112:G112"/>
    <mergeCell ref="A2:G2"/>
    <mergeCell ref="A4:G4"/>
    <mergeCell ref="A44:G4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42" max="6" man="1"/>
    <brk id="11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23" sqref="A23"/>
    </sheetView>
  </sheetViews>
  <sheetFormatPr defaultColWidth="8.85546875" defaultRowHeight="15" x14ac:dyDescent="0.25"/>
  <cols>
    <col min="1" max="1" width="9.28515625" style="33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0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344" t="s">
        <v>42</v>
      </c>
      <c r="B2" s="344"/>
      <c r="C2" s="344"/>
      <c r="D2" s="344"/>
      <c r="E2" s="344"/>
      <c r="F2" s="344"/>
      <c r="G2" s="344"/>
      <c r="H2" s="55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344" t="s">
        <v>43</v>
      </c>
      <c r="B4" s="344"/>
      <c r="C4" s="344"/>
      <c r="D4" s="344"/>
      <c r="E4" s="344"/>
      <c r="F4" s="344"/>
      <c r="G4" s="344"/>
      <c r="H4" s="55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38</v>
      </c>
      <c r="B6" s="38" t="s">
        <v>21</v>
      </c>
      <c r="C6" s="39" t="s">
        <v>57</v>
      </c>
      <c r="D6" s="39" t="s">
        <v>22</v>
      </c>
      <c r="E6" s="37" t="s">
        <v>23</v>
      </c>
      <c r="F6" s="37" t="s">
        <v>24</v>
      </c>
      <c r="G6" s="37" t="s">
        <v>25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44</v>
      </c>
      <c r="C8" s="42"/>
      <c r="D8" s="42"/>
      <c r="E8" s="43"/>
      <c r="F8" s="43"/>
      <c r="G8" s="43"/>
    </row>
    <row r="9" spans="1:10" x14ac:dyDescent="0.25">
      <c r="A9" s="53">
        <v>84</v>
      </c>
      <c r="B9" s="44" t="s">
        <v>45</v>
      </c>
      <c r="C9" s="42"/>
      <c r="D9" s="42"/>
      <c r="E9" s="43"/>
      <c r="F9" s="43"/>
      <c r="G9" s="43"/>
    </row>
    <row r="10" spans="1:10" x14ac:dyDescent="0.25">
      <c r="A10" s="53" t="s">
        <v>31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0" t="s">
        <v>46</v>
      </c>
      <c r="C11" s="44"/>
      <c r="D11" s="44"/>
      <c r="E11" s="43"/>
      <c r="F11" s="43"/>
      <c r="G11" s="43"/>
    </row>
    <row r="12" spans="1:10" x14ac:dyDescent="0.25">
      <c r="A12" s="53">
        <v>54</v>
      </c>
      <c r="B12" s="51" t="s">
        <v>47</v>
      </c>
      <c r="C12" s="44"/>
      <c r="D12" s="44"/>
      <c r="E12" s="43"/>
      <c r="F12" s="43"/>
      <c r="G12" s="43"/>
    </row>
    <row r="13" spans="1:10" x14ac:dyDescent="0.25">
      <c r="A13" s="53" t="s">
        <v>31</v>
      </c>
      <c r="B13" s="50"/>
      <c r="C13" s="44"/>
      <c r="D13" s="44"/>
      <c r="E13" s="43"/>
      <c r="F13" s="43"/>
      <c r="G13" s="43"/>
    </row>
    <row r="16" spans="1:10" ht="15.75" x14ac:dyDescent="0.25">
      <c r="B16" s="344" t="s">
        <v>48</v>
      </c>
      <c r="C16" s="344"/>
      <c r="D16" s="344"/>
      <c r="E16" s="344"/>
      <c r="F16" s="344"/>
      <c r="G16" s="344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38</v>
      </c>
      <c r="B18" s="38" t="s">
        <v>21</v>
      </c>
      <c r="C18" s="39" t="s">
        <v>57</v>
      </c>
      <c r="D18" s="39" t="s">
        <v>22</v>
      </c>
      <c r="E18" s="37" t="s">
        <v>23</v>
      </c>
      <c r="F18" s="37" t="s">
        <v>24</v>
      </c>
      <c r="G18" s="37" t="s">
        <v>25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156</v>
      </c>
      <c r="C20" s="292"/>
      <c r="D20" s="61"/>
      <c r="E20" s="61"/>
      <c r="F20" s="61"/>
      <c r="G20" s="61"/>
    </row>
    <row r="21" spans="1:7" x14ac:dyDescent="0.25">
      <c r="A21" s="53">
        <v>81</v>
      </c>
      <c r="B21" s="44" t="s">
        <v>157</v>
      </c>
      <c r="C21" s="80"/>
      <c r="D21" s="42"/>
      <c r="E21" s="43"/>
      <c r="F21" s="43"/>
      <c r="G21" s="43"/>
    </row>
    <row r="22" spans="1:7" x14ac:dyDescent="0.25">
      <c r="A22" s="293" t="s">
        <v>31</v>
      </c>
      <c r="B22" s="44"/>
      <c r="C22" s="81"/>
      <c r="D22" s="44"/>
      <c r="E22" s="43"/>
      <c r="F22" s="43"/>
      <c r="G22" s="43"/>
    </row>
    <row r="23" spans="1:7" x14ac:dyDescent="0.25">
      <c r="A23" s="61"/>
      <c r="B23" s="52"/>
      <c r="C23" s="80"/>
      <c r="D23" s="42"/>
      <c r="E23" s="43"/>
      <c r="F23" s="43"/>
      <c r="G23" s="43"/>
    </row>
    <row r="24" spans="1:7" x14ac:dyDescent="0.25">
      <c r="A24" s="61"/>
      <c r="B24" s="42" t="s">
        <v>158</v>
      </c>
      <c r="C24" s="81"/>
      <c r="D24" s="44"/>
      <c r="E24" s="43"/>
      <c r="F24" s="43"/>
      <c r="G24" s="43"/>
    </row>
    <row r="25" spans="1:7" x14ac:dyDescent="0.25">
      <c r="A25" s="42">
        <v>1</v>
      </c>
      <c r="B25" s="42" t="s">
        <v>39</v>
      </c>
      <c r="C25" s="81"/>
      <c r="D25" s="44"/>
      <c r="E25" s="43"/>
      <c r="F25" s="43"/>
      <c r="G25" s="43"/>
    </row>
    <row r="26" spans="1:7" x14ac:dyDescent="0.25">
      <c r="A26" s="53">
        <v>11</v>
      </c>
      <c r="B26" s="44" t="s">
        <v>39</v>
      </c>
      <c r="C26" s="80"/>
      <c r="D26" s="42"/>
      <c r="E26" s="43"/>
      <c r="F26" s="43"/>
      <c r="G26" s="43"/>
    </row>
    <row r="27" spans="1:7" x14ac:dyDescent="0.25">
      <c r="A27" s="293" t="s">
        <v>31</v>
      </c>
      <c r="B27" s="294"/>
      <c r="C27" s="81"/>
      <c r="D27" s="44"/>
      <c r="E27" s="43"/>
      <c r="F27" s="43"/>
      <c r="G27" s="43"/>
    </row>
    <row r="28" spans="1:7" x14ac:dyDescent="0.25">
      <c r="A28" s="42">
        <v>3</v>
      </c>
      <c r="B28" s="42" t="s">
        <v>40</v>
      </c>
      <c r="C28" s="81"/>
      <c r="D28" s="44"/>
      <c r="E28" s="43"/>
      <c r="F28" s="43"/>
      <c r="G28" s="43"/>
    </row>
    <row r="29" spans="1:7" x14ac:dyDescent="0.25">
      <c r="A29" s="53">
        <v>31</v>
      </c>
      <c r="B29" s="44" t="s">
        <v>40</v>
      </c>
      <c r="C29" s="81"/>
      <c r="D29" s="44"/>
      <c r="E29" s="43"/>
      <c r="F29" s="43"/>
      <c r="G29" s="43"/>
    </row>
    <row r="30" spans="1:7" x14ac:dyDescent="0.25">
      <c r="A30" s="42">
        <v>4</v>
      </c>
      <c r="B30" s="42" t="s">
        <v>52</v>
      </c>
      <c r="C30" s="81"/>
      <c r="D30" s="44"/>
      <c r="E30" s="43"/>
      <c r="F30" s="43"/>
      <c r="G30" s="43"/>
    </row>
    <row r="31" spans="1:7" x14ac:dyDescent="0.25">
      <c r="A31" s="53">
        <v>43</v>
      </c>
      <c r="B31" s="44" t="s">
        <v>51</v>
      </c>
      <c r="C31" s="81"/>
      <c r="D31" s="44"/>
      <c r="E31" s="43"/>
      <c r="F31" s="43"/>
      <c r="G31" s="43"/>
    </row>
    <row r="32" spans="1:7" x14ac:dyDescent="0.25">
      <c r="A32" s="53"/>
      <c r="B32" s="44"/>
      <c r="C32" s="81"/>
      <c r="D32" s="44"/>
      <c r="E32" s="43"/>
      <c r="F32" s="43"/>
      <c r="G32" s="43"/>
    </row>
    <row r="33" spans="1:7" x14ac:dyDescent="0.25">
      <c r="A33" s="53"/>
      <c r="B33" s="44"/>
      <c r="C33" s="81"/>
      <c r="D33" s="44"/>
      <c r="E33" s="43"/>
      <c r="F33" s="43"/>
      <c r="G33" s="43"/>
    </row>
    <row r="34" spans="1:7" x14ac:dyDescent="0.25">
      <c r="A34" s="53"/>
      <c r="B34" s="44"/>
      <c r="C34" s="81"/>
      <c r="D34" s="44"/>
      <c r="E34" s="43"/>
      <c r="F34" s="43"/>
      <c r="G34" s="43"/>
    </row>
    <row r="35" spans="1:7" x14ac:dyDescent="0.25">
      <c r="A35" s="42"/>
      <c r="B35" s="42"/>
      <c r="C35" s="81"/>
      <c r="D35" s="44"/>
      <c r="E35" s="43"/>
      <c r="F35" s="43"/>
      <c r="G35" s="43"/>
    </row>
    <row r="36" spans="1:7" x14ac:dyDescent="0.25">
      <c r="A36" s="53"/>
      <c r="B36" s="44"/>
      <c r="C36" s="81"/>
      <c r="D36" s="44"/>
      <c r="E36" s="43"/>
      <c r="F36" s="43"/>
      <c r="G36" s="43"/>
    </row>
    <row r="37" spans="1:7" x14ac:dyDescent="0.25">
      <c r="A37" s="53"/>
      <c r="B37" s="44"/>
      <c r="C37" s="81"/>
      <c r="D37" s="44"/>
      <c r="E37" s="43"/>
      <c r="F37" s="43"/>
      <c r="G37" s="43"/>
    </row>
    <row r="38" spans="1:7" x14ac:dyDescent="0.25">
      <c r="A38" s="53"/>
      <c r="B38" s="44"/>
      <c r="C38" s="81"/>
      <c r="D38" s="44"/>
      <c r="E38" s="43"/>
      <c r="F38" s="43"/>
      <c r="G38" s="43"/>
    </row>
    <row r="39" spans="1:7" x14ac:dyDescent="0.25">
      <c r="A39" s="53"/>
      <c r="B39" s="44"/>
      <c r="C39" s="81"/>
      <c r="D39" s="44"/>
      <c r="E39" s="43"/>
      <c r="F39" s="43"/>
      <c r="G39" s="43"/>
    </row>
    <row r="40" spans="1:7" x14ac:dyDescent="0.25">
      <c r="A40" s="53"/>
      <c r="B40" s="44"/>
      <c r="C40" s="44"/>
      <c r="D40" s="44"/>
      <c r="E40" s="43"/>
      <c r="F40" s="43"/>
      <c r="G40" s="43"/>
    </row>
    <row r="41" spans="1:7" x14ac:dyDescent="0.25">
      <c r="A41" s="53" t="s">
        <v>31</v>
      </c>
      <c r="B41" s="44"/>
      <c r="C41" s="44"/>
      <c r="D41" s="44"/>
      <c r="E41" s="43"/>
      <c r="F41" s="43"/>
      <c r="G41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7"/>
  <sheetViews>
    <sheetView workbookViewId="0">
      <selection activeCell="I28" sqref="I28"/>
    </sheetView>
  </sheetViews>
  <sheetFormatPr defaultColWidth="8.85546875" defaultRowHeight="15" x14ac:dyDescent="0.25"/>
  <cols>
    <col min="1" max="1" width="35.28515625" style="33" customWidth="1"/>
    <col min="2" max="2" width="34.28515625" style="33" customWidth="1"/>
    <col min="3" max="7" width="25.28515625" style="33" customWidth="1"/>
    <col min="8" max="16384" width="8.85546875" style="33"/>
  </cols>
  <sheetData>
    <row r="1" spans="1:7" ht="18.75" x14ac:dyDescent="0.25">
      <c r="A1" s="60"/>
      <c r="B1" s="32"/>
      <c r="C1" s="32"/>
      <c r="D1" s="32"/>
      <c r="E1" s="32"/>
      <c r="F1" s="34"/>
      <c r="G1" s="34"/>
    </row>
    <row r="2" spans="1:7" ht="15.75" x14ac:dyDescent="0.25">
      <c r="A2" s="344" t="s">
        <v>49</v>
      </c>
      <c r="B2" s="345"/>
      <c r="C2" s="345"/>
      <c r="D2" s="345"/>
      <c r="E2" s="345"/>
      <c r="F2" s="345"/>
      <c r="G2" s="345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ht="25.5" x14ac:dyDescent="0.25">
      <c r="A4" s="37" t="s">
        <v>50</v>
      </c>
      <c r="B4" s="37" t="s">
        <v>21</v>
      </c>
      <c r="C4" s="39" t="s">
        <v>57</v>
      </c>
      <c r="D4" s="39" t="s">
        <v>58</v>
      </c>
      <c r="E4" s="37" t="s">
        <v>238</v>
      </c>
      <c r="F4" s="37" t="s">
        <v>240</v>
      </c>
      <c r="G4" s="37" t="s">
        <v>241</v>
      </c>
    </row>
    <row r="5" spans="1:7" s="41" customFormat="1" ht="11.25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2" t="s">
        <v>160</v>
      </c>
      <c r="B6" s="62" t="s">
        <v>161</v>
      </c>
      <c r="C6" s="307"/>
      <c r="D6" s="307"/>
      <c r="E6" s="307"/>
      <c r="F6" s="307"/>
      <c r="G6" s="307"/>
    </row>
    <row r="7" spans="1:7" x14ac:dyDescent="0.25">
      <c r="A7" s="63" t="s">
        <v>162</v>
      </c>
      <c r="B7" s="62" t="s">
        <v>163</v>
      </c>
      <c r="C7" s="307"/>
      <c r="D7" s="307"/>
      <c r="E7" s="307"/>
      <c r="F7" s="307"/>
      <c r="G7" s="307"/>
    </row>
    <row r="8" spans="1:7" ht="25.5" x14ac:dyDescent="0.25">
      <c r="A8" s="295" t="s">
        <v>164</v>
      </c>
      <c r="B8" s="296" t="s">
        <v>165</v>
      </c>
      <c r="C8" s="311">
        <f>C9+C36+C72+C154+C191+C196+C201+C206+C212+C216</f>
        <v>3190215.0100000002</v>
      </c>
      <c r="D8" s="311">
        <f>D9+D36+D72+D154+D191+D196+D206+D212+D216+D227+D21</f>
        <v>3415261.66</v>
      </c>
      <c r="E8" s="311">
        <f>E9+E36+E72+E154+E191+E196+E212+E216+E227+E237</f>
        <v>3900096.45</v>
      </c>
      <c r="F8" s="311">
        <f>F9+F36+F72+F154+F191+F196+F212+F216+F237</f>
        <v>3748829.29</v>
      </c>
      <c r="G8" s="311">
        <f>G9+G36+G72+G154+G191+G196+G212+G216</f>
        <v>4014600</v>
      </c>
    </row>
    <row r="9" spans="1:7" ht="25.5" x14ac:dyDescent="0.25">
      <c r="A9" s="297" t="s">
        <v>90</v>
      </c>
      <c r="B9" s="296" t="s">
        <v>166</v>
      </c>
      <c r="C9" s="311">
        <f>C10+C30+C32</f>
        <v>129380</v>
      </c>
      <c r="D9" s="311">
        <f>D10</f>
        <v>129380</v>
      </c>
      <c r="E9" s="311">
        <f>E10+E30+E32</f>
        <v>134670</v>
      </c>
      <c r="F9" s="311">
        <v>134670</v>
      </c>
      <c r="G9" s="311">
        <f>G11+G31+G33</f>
        <v>138900</v>
      </c>
    </row>
    <row r="10" spans="1:7" x14ac:dyDescent="0.25">
      <c r="A10" s="300">
        <v>3</v>
      </c>
      <c r="B10" s="301" t="s">
        <v>167</v>
      </c>
      <c r="C10" s="309">
        <f>C11+C31+C33</f>
        <v>129380</v>
      </c>
      <c r="D10" s="309">
        <v>129380</v>
      </c>
      <c r="E10" s="309">
        <f>E11+E31+E33</f>
        <v>134670</v>
      </c>
      <c r="F10" s="309">
        <f>F11+F31+F33</f>
        <v>134670</v>
      </c>
      <c r="G10" s="307"/>
    </row>
    <row r="11" spans="1:7" x14ac:dyDescent="0.25">
      <c r="A11" s="300">
        <v>32</v>
      </c>
      <c r="B11" s="301" t="s">
        <v>168</v>
      </c>
      <c r="C11" s="307">
        <v>126145</v>
      </c>
      <c r="D11" s="307">
        <v>126780</v>
      </c>
      <c r="E11" s="307">
        <v>131120</v>
      </c>
      <c r="F11" s="307">
        <v>131120</v>
      </c>
      <c r="G11" s="307">
        <v>135000</v>
      </c>
    </row>
    <row r="12" spans="1:7" x14ac:dyDescent="0.25">
      <c r="A12" s="302">
        <v>3211</v>
      </c>
      <c r="B12" s="303" t="s">
        <v>169</v>
      </c>
      <c r="C12" s="307"/>
      <c r="D12" s="307"/>
      <c r="E12" s="307"/>
      <c r="F12" s="307"/>
      <c r="G12" s="307"/>
    </row>
    <row r="13" spans="1:7" x14ac:dyDescent="0.25">
      <c r="A13" s="302">
        <v>3213</v>
      </c>
      <c r="B13" s="303" t="s">
        <v>170</v>
      </c>
      <c r="C13" s="307"/>
      <c r="D13" s="307"/>
      <c r="E13" s="307"/>
      <c r="F13" s="307"/>
      <c r="G13" s="307"/>
    </row>
    <row r="14" spans="1:7" x14ac:dyDescent="0.25">
      <c r="A14" s="302">
        <v>3214</v>
      </c>
      <c r="B14" s="303" t="s">
        <v>171</v>
      </c>
      <c r="C14" s="307"/>
      <c r="D14" s="307"/>
      <c r="E14" s="307"/>
      <c r="F14" s="307"/>
      <c r="G14" s="309"/>
    </row>
    <row r="15" spans="1:7" x14ac:dyDescent="0.25">
      <c r="A15" s="302">
        <v>3221</v>
      </c>
      <c r="B15" s="303" t="s">
        <v>172</v>
      </c>
      <c r="C15" s="307"/>
      <c r="D15" s="307"/>
      <c r="E15" s="307"/>
      <c r="F15" s="307"/>
      <c r="G15" s="307"/>
    </row>
    <row r="16" spans="1:7" x14ac:dyDescent="0.25">
      <c r="A16" s="302">
        <v>3223</v>
      </c>
      <c r="B16" s="303" t="s">
        <v>173</v>
      </c>
      <c r="C16" s="307"/>
      <c r="D16" s="307"/>
      <c r="E16" s="307"/>
      <c r="F16" s="307"/>
      <c r="G16" s="307"/>
    </row>
    <row r="17" spans="1:7" ht="25.5" x14ac:dyDescent="0.25">
      <c r="A17" s="302">
        <v>3224</v>
      </c>
      <c r="B17" s="303" t="s">
        <v>174</v>
      </c>
      <c r="C17" s="307"/>
      <c r="D17" s="307"/>
      <c r="E17" s="307"/>
      <c r="F17" s="307"/>
      <c r="G17" s="307"/>
    </row>
    <row r="18" spans="1:7" x14ac:dyDescent="0.25">
      <c r="A18" s="302">
        <v>3225</v>
      </c>
      <c r="B18" s="303" t="s">
        <v>175</v>
      </c>
      <c r="C18" s="307"/>
      <c r="D18" s="307"/>
      <c r="E18" s="307"/>
      <c r="F18" s="307"/>
      <c r="G18" s="307"/>
    </row>
    <row r="19" spans="1:7" x14ac:dyDescent="0.25">
      <c r="A19" s="302">
        <v>3227</v>
      </c>
      <c r="B19" s="303" t="s">
        <v>176</v>
      </c>
      <c r="C19" s="307"/>
      <c r="D19" s="307"/>
      <c r="E19" s="307"/>
      <c r="F19" s="307"/>
      <c r="G19" s="307"/>
    </row>
    <row r="20" spans="1:7" x14ac:dyDescent="0.25">
      <c r="A20" s="302">
        <v>3231</v>
      </c>
      <c r="B20" s="303" t="s">
        <v>177</v>
      </c>
      <c r="C20" s="307"/>
      <c r="D20" s="307"/>
      <c r="E20" s="307"/>
      <c r="F20" s="307"/>
      <c r="G20" s="307"/>
    </row>
    <row r="21" spans="1:7" x14ac:dyDescent="0.25">
      <c r="A21" s="302">
        <v>3232</v>
      </c>
      <c r="B21" s="303" t="s">
        <v>178</v>
      </c>
      <c r="C21" s="307"/>
      <c r="D21" s="307"/>
      <c r="E21" s="307"/>
      <c r="F21" s="307"/>
      <c r="G21" s="307"/>
    </row>
    <row r="22" spans="1:7" x14ac:dyDescent="0.25">
      <c r="A22" s="302">
        <v>3234</v>
      </c>
      <c r="B22" s="303" t="s">
        <v>179</v>
      </c>
      <c r="C22" s="307"/>
      <c r="D22" s="307"/>
      <c r="E22" s="307"/>
      <c r="F22" s="307"/>
      <c r="G22" s="307"/>
    </row>
    <row r="23" spans="1:7" x14ac:dyDescent="0.25">
      <c r="A23" s="302">
        <v>3235</v>
      </c>
      <c r="B23" s="303" t="s">
        <v>180</v>
      </c>
      <c r="C23" s="307"/>
      <c r="D23" s="307"/>
      <c r="E23" s="307"/>
      <c r="F23" s="307"/>
      <c r="G23" s="307"/>
    </row>
    <row r="24" spans="1:7" x14ac:dyDescent="0.25">
      <c r="A24" s="302">
        <v>3236</v>
      </c>
      <c r="B24" s="303" t="s">
        <v>181</v>
      </c>
      <c r="C24" s="307"/>
      <c r="D24" s="307"/>
      <c r="E24" s="307"/>
      <c r="F24" s="307"/>
      <c r="G24" s="307"/>
    </row>
    <row r="25" spans="1:7" x14ac:dyDescent="0.25">
      <c r="A25" s="302">
        <v>3237</v>
      </c>
      <c r="B25" s="303" t="s">
        <v>182</v>
      </c>
      <c r="C25" s="307"/>
      <c r="D25" s="307"/>
      <c r="E25" s="307"/>
      <c r="F25" s="307"/>
      <c r="G25" s="307"/>
    </row>
    <row r="26" spans="1:7" x14ac:dyDescent="0.25">
      <c r="A26" s="302">
        <v>3238</v>
      </c>
      <c r="B26" s="303" t="s">
        <v>183</v>
      </c>
      <c r="C26" s="307"/>
      <c r="D26" s="307"/>
      <c r="E26" s="307"/>
      <c r="F26" s="307"/>
      <c r="G26" s="307"/>
    </row>
    <row r="27" spans="1:7" x14ac:dyDescent="0.25">
      <c r="A27" s="302">
        <v>3239</v>
      </c>
      <c r="B27" s="303" t="s">
        <v>184</v>
      </c>
      <c r="C27" s="307"/>
      <c r="D27" s="307"/>
      <c r="E27" s="307"/>
      <c r="F27" s="307"/>
      <c r="G27" s="307"/>
    </row>
    <row r="28" spans="1:7" x14ac:dyDescent="0.25">
      <c r="A28" s="302">
        <v>3292</v>
      </c>
      <c r="B28" s="303" t="s">
        <v>185</v>
      </c>
      <c r="C28" s="307"/>
      <c r="D28" s="307"/>
      <c r="E28" s="307"/>
      <c r="F28" s="307"/>
      <c r="G28" s="307"/>
    </row>
    <row r="29" spans="1:7" x14ac:dyDescent="0.25">
      <c r="A29" s="302">
        <v>3294</v>
      </c>
      <c r="B29" s="303" t="s">
        <v>186</v>
      </c>
      <c r="C29" s="307"/>
      <c r="D29" s="307"/>
      <c r="E29" s="307"/>
      <c r="F29" s="307"/>
      <c r="G29" s="307"/>
    </row>
    <row r="30" spans="1:7" x14ac:dyDescent="0.25">
      <c r="A30" s="302">
        <v>3299</v>
      </c>
      <c r="B30" s="303" t="s">
        <v>187</v>
      </c>
      <c r="C30" s="307"/>
      <c r="D30" s="307"/>
      <c r="E30" s="307"/>
      <c r="F30" s="307"/>
      <c r="G30" s="307"/>
    </row>
    <row r="31" spans="1:7" x14ac:dyDescent="0.25">
      <c r="A31" s="300">
        <v>34</v>
      </c>
      <c r="B31" s="301" t="s">
        <v>189</v>
      </c>
      <c r="C31" s="307">
        <v>2435</v>
      </c>
      <c r="D31" s="307">
        <v>1800</v>
      </c>
      <c r="E31" s="307">
        <v>2750</v>
      </c>
      <c r="F31" s="307">
        <v>2750</v>
      </c>
      <c r="G31" s="307">
        <v>3000</v>
      </c>
    </row>
    <row r="32" spans="1:7" x14ac:dyDescent="0.25">
      <c r="A32" s="302">
        <v>3431</v>
      </c>
      <c r="B32" s="303" t="s">
        <v>188</v>
      </c>
      <c r="C32" s="307"/>
      <c r="D32" s="307"/>
      <c r="E32" s="307"/>
      <c r="F32" s="307"/>
      <c r="G32" s="307"/>
    </row>
    <row r="33" spans="1:7" x14ac:dyDescent="0.25">
      <c r="A33" s="308">
        <v>37</v>
      </c>
      <c r="B33" s="299" t="s">
        <v>220</v>
      </c>
      <c r="C33" s="307">
        <v>800</v>
      </c>
      <c r="D33" s="307">
        <v>800</v>
      </c>
      <c r="E33" s="307">
        <v>800</v>
      </c>
      <c r="F33" s="307">
        <v>800</v>
      </c>
      <c r="G33" s="307">
        <v>900</v>
      </c>
    </row>
    <row r="34" spans="1:7" x14ac:dyDescent="0.25">
      <c r="A34" s="298"/>
      <c r="B34" s="299"/>
      <c r="C34" s="307"/>
      <c r="D34" s="307"/>
      <c r="E34" s="307"/>
      <c r="F34" s="307"/>
      <c r="G34" s="307"/>
    </row>
    <row r="35" spans="1:7" ht="25.5" x14ac:dyDescent="0.25">
      <c r="A35" s="295" t="s">
        <v>190</v>
      </c>
      <c r="B35" s="296" t="s">
        <v>165</v>
      </c>
      <c r="C35" s="310"/>
      <c r="D35" s="310"/>
      <c r="E35" s="310"/>
      <c r="F35" s="310"/>
      <c r="G35" s="310"/>
    </row>
    <row r="36" spans="1:7" x14ac:dyDescent="0.25">
      <c r="A36" s="297" t="s">
        <v>221</v>
      </c>
      <c r="B36" s="296" t="s">
        <v>222</v>
      </c>
      <c r="C36" s="311">
        <f>C48+C66</f>
        <v>142351.26</v>
      </c>
      <c r="D36" s="311">
        <f>D48+D66</f>
        <v>184158.63</v>
      </c>
      <c r="E36" s="311">
        <f>E48+E66</f>
        <v>194158.63</v>
      </c>
      <c r="F36" s="311">
        <f>F48+F66</f>
        <v>196151.1</v>
      </c>
      <c r="G36" s="311">
        <f>G48+G66</f>
        <v>197800</v>
      </c>
    </row>
    <row r="37" spans="1:7" x14ac:dyDescent="0.25">
      <c r="A37" s="304" t="s">
        <v>192</v>
      </c>
      <c r="B37" s="305"/>
      <c r="C37" s="309"/>
      <c r="D37" s="307"/>
      <c r="E37" s="307"/>
      <c r="F37" s="307"/>
      <c r="G37" s="307"/>
    </row>
    <row r="38" spans="1:7" x14ac:dyDescent="0.25">
      <c r="A38" s="300">
        <v>3</v>
      </c>
      <c r="B38" s="301" t="s">
        <v>167</v>
      </c>
      <c r="C38" s="307"/>
      <c r="D38" s="307"/>
      <c r="E38" s="307"/>
      <c r="F38" s="307"/>
      <c r="G38" s="307"/>
    </row>
    <row r="39" spans="1:7" x14ac:dyDescent="0.25">
      <c r="A39" s="300">
        <v>32</v>
      </c>
      <c r="B39" s="301" t="s">
        <v>168</v>
      </c>
      <c r="C39" s="307"/>
      <c r="D39" s="307"/>
      <c r="E39" s="307"/>
      <c r="F39" s="307"/>
      <c r="G39" s="307"/>
    </row>
    <row r="40" spans="1:7" x14ac:dyDescent="0.25">
      <c r="A40" s="302">
        <v>3221</v>
      </c>
      <c r="B40" s="303" t="s">
        <v>172</v>
      </c>
      <c r="C40" s="307"/>
      <c r="D40" s="307"/>
      <c r="E40" s="307"/>
      <c r="F40" s="307"/>
      <c r="G40" s="307"/>
    </row>
    <row r="41" spans="1:7" x14ac:dyDescent="0.25">
      <c r="A41" s="302">
        <v>3231</v>
      </c>
      <c r="B41" s="303" t="s">
        <v>177</v>
      </c>
      <c r="C41" s="307"/>
      <c r="D41" s="307"/>
      <c r="E41" s="307"/>
      <c r="F41" s="307"/>
      <c r="G41" s="307"/>
    </row>
    <row r="42" spans="1:7" x14ac:dyDescent="0.25">
      <c r="A42" s="302">
        <v>3299</v>
      </c>
      <c r="B42" s="303" t="s">
        <v>187</v>
      </c>
      <c r="C42" s="307"/>
      <c r="D42" s="307"/>
      <c r="E42" s="307"/>
      <c r="F42" s="307"/>
      <c r="G42" s="307"/>
    </row>
    <row r="43" spans="1:7" x14ac:dyDescent="0.25">
      <c r="A43" s="302">
        <v>3722</v>
      </c>
      <c r="B43" s="303" t="s">
        <v>193</v>
      </c>
      <c r="C43" s="307"/>
      <c r="D43" s="307"/>
      <c r="E43" s="307"/>
      <c r="F43" s="307"/>
      <c r="G43" s="307"/>
    </row>
    <row r="44" spans="1:7" x14ac:dyDescent="0.25">
      <c r="A44" s="300">
        <v>4</v>
      </c>
      <c r="B44" s="301" t="s">
        <v>120</v>
      </c>
      <c r="C44" s="307"/>
      <c r="D44" s="307"/>
      <c r="E44" s="307"/>
      <c r="F44" s="307"/>
      <c r="G44" s="307"/>
    </row>
    <row r="45" spans="1:7" x14ac:dyDescent="0.25">
      <c r="A45" s="300">
        <v>42</v>
      </c>
      <c r="B45" s="301" t="s">
        <v>194</v>
      </c>
      <c r="C45" s="307"/>
      <c r="D45" s="307"/>
      <c r="E45" s="307"/>
      <c r="F45" s="307"/>
      <c r="G45" s="307"/>
    </row>
    <row r="46" spans="1:7" x14ac:dyDescent="0.25">
      <c r="A46" s="302">
        <v>4241</v>
      </c>
      <c r="B46" s="303" t="s">
        <v>195</v>
      </c>
      <c r="C46" s="307"/>
      <c r="D46" s="307"/>
      <c r="E46" s="307"/>
      <c r="F46" s="307"/>
      <c r="G46" s="307"/>
    </row>
    <row r="47" spans="1:7" x14ac:dyDescent="0.25">
      <c r="A47" s="304" t="s">
        <v>196</v>
      </c>
      <c r="B47" s="305"/>
      <c r="C47" s="307"/>
      <c r="D47" s="307"/>
      <c r="E47" s="307"/>
      <c r="F47" s="307"/>
      <c r="G47" s="307"/>
    </row>
    <row r="48" spans="1:7" x14ac:dyDescent="0.25">
      <c r="A48" s="300">
        <v>3</v>
      </c>
      <c r="B48" s="301" t="s">
        <v>167</v>
      </c>
      <c r="C48" s="307">
        <v>36994.61</v>
      </c>
      <c r="D48" s="307">
        <v>67800</v>
      </c>
      <c r="E48" s="307">
        <v>73300</v>
      </c>
      <c r="F48" s="307">
        <v>73300</v>
      </c>
      <c r="G48" s="307">
        <v>78000</v>
      </c>
    </row>
    <row r="49" spans="1:7" x14ac:dyDescent="0.25">
      <c r="A49" s="300">
        <v>32</v>
      </c>
      <c r="B49" s="301" t="s">
        <v>168</v>
      </c>
      <c r="C49" s="307"/>
      <c r="D49" s="307"/>
      <c r="E49" s="307"/>
      <c r="F49" s="307"/>
      <c r="G49" s="307"/>
    </row>
    <row r="50" spans="1:7" x14ac:dyDescent="0.25">
      <c r="A50" s="302">
        <v>3222</v>
      </c>
      <c r="B50" s="303" t="s">
        <v>135</v>
      </c>
      <c r="C50" s="307"/>
      <c r="D50" s="307"/>
      <c r="E50" s="307"/>
      <c r="F50" s="307"/>
      <c r="G50" s="307"/>
    </row>
    <row r="51" spans="1:7" x14ac:dyDescent="0.25">
      <c r="A51" s="302">
        <v>3225</v>
      </c>
      <c r="B51" s="303" t="s">
        <v>175</v>
      </c>
      <c r="C51" s="307"/>
      <c r="D51" s="307"/>
      <c r="E51" s="307"/>
      <c r="F51" s="307"/>
      <c r="G51" s="307"/>
    </row>
    <row r="52" spans="1:7" x14ac:dyDescent="0.25">
      <c r="A52" s="304" t="s">
        <v>197</v>
      </c>
      <c r="B52" s="305"/>
      <c r="C52" s="307"/>
      <c r="D52" s="307"/>
      <c r="E52" s="307"/>
      <c r="F52" s="307"/>
      <c r="G52" s="307"/>
    </row>
    <row r="53" spans="1:7" x14ac:dyDescent="0.25">
      <c r="A53" s="300">
        <v>3</v>
      </c>
      <c r="B53" s="301" t="s">
        <v>167</v>
      </c>
      <c r="C53" s="307"/>
      <c r="D53" s="307"/>
      <c r="E53" s="307"/>
      <c r="F53" s="307"/>
      <c r="G53" s="307"/>
    </row>
    <row r="54" spans="1:7" x14ac:dyDescent="0.25">
      <c r="A54" s="300">
        <v>32</v>
      </c>
      <c r="B54" s="301" t="s">
        <v>168</v>
      </c>
      <c r="C54" s="307"/>
      <c r="D54" s="307"/>
      <c r="E54" s="307"/>
      <c r="F54" s="307"/>
      <c r="G54" s="307"/>
    </row>
    <row r="55" spans="1:7" x14ac:dyDescent="0.25">
      <c r="A55" s="302">
        <v>3225</v>
      </c>
      <c r="B55" s="303" t="s">
        <v>175</v>
      </c>
      <c r="C55" s="307"/>
      <c r="D55" s="307"/>
      <c r="E55" s="307"/>
      <c r="F55" s="307"/>
      <c r="G55" s="307"/>
    </row>
    <row r="56" spans="1:7" x14ac:dyDescent="0.25">
      <c r="A56" s="304" t="s">
        <v>198</v>
      </c>
      <c r="B56" s="305"/>
      <c r="C56" s="307"/>
      <c r="D56" s="307"/>
      <c r="E56" s="307"/>
      <c r="F56" s="307"/>
      <c r="G56" s="307"/>
    </row>
    <row r="57" spans="1:7" x14ac:dyDescent="0.25">
      <c r="A57" s="300">
        <v>3</v>
      </c>
      <c r="B57" s="301" t="s">
        <v>167</v>
      </c>
      <c r="C57" s="307"/>
      <c r="D57" s="307"/>
      <c r="E57" s="307"/>
      <c r="F57" s="307"/>
      <c r="G57" s="307"/>
    </row>
    <row r="58" spans="1:7" x14ac:dyDescent="0.25">
      <c r="A58" s="300">
        <v>32</v>
      </c>
      <c r="B58" s="301" t="s">
        <v>168</v>
      </c>
      <c r="C58" s="307"/>
      <c r="D58" s="307"/>
      <c r="E58" s="307"/>
      <c r="F58" s="307"/>
      <c r="G58" s="307"/>
    </row>
    <row r="59" spans="1:7" x14ac:dyDescent="0.25">
      <c r="A59" s="302">
        <v>3225</v>
      </c>
      <c r="B59" s="303" t="s">
        <v>175</v>
      </c>
      <c r="C59" s="307"/>
      <c r="D59" s="307"/>
      <c r="E59" s="307"/>
      <c r="F59" s="307"/>
      <c r="G59" s="307"/>
    </row>
    <row r="60" spans="1:7" x14ac:dyDescent="0.25">
      <c r="A60" s="304" t="s">
        <v>199</v>
      </c>
      <c r="B60" s="305"/>
      <c r="C60" s="307"/>
      <c r="D60" s="307"/>
      <c r="E60" s="307"/>
      <c r="F60" s="307"/>
      <c r="G60" s="307"/>
    </row>
    <row r="61" spans="1:7" x14ac:dyDescent="0.25">
      <c r="A61" s="300">
        <v>3</v>
      </c>
      <c r="B61" s="301" t="s">
        <v>167</v>
      </c>
      <c r="C61" s="307"/>
      <c r="D61" s="307"/>
      <c r="E61" s="307"/>
      <c r="F61" s="307"/>
      <c r="G61" s="307"/>
    </row>
    <row r="62" spans="1:7" x14ac:dyDescent="0.25">
      <c r="A62" s="300">
        <v>32</v>
      </c>
      <c r="B62" s="301" t="s">
        <v>168</v>
      </c>
      <c r="C62" s="307"/>
      <c r="D62" s="307"/>
      <c r="E62" s="307"/>
      <c r="F62" s="307"/>
      <c r="G62" s="307"/>
    </row>
    <row r="63" spans="1:7" x14ac:dyDescent="0.25">
      <c r="A63" s="302">
        <v>3299</v>
      </c>
      <c r="B63" s="303" t="s">
        <v>187</v>
      </c>
      <c r="C63" s="307"/>
      <c r="D63" s="307"/>
      <c r="E63" s="307"/>
      <c r="F63" s="307"/>
      <c r="G63" s="307"/>
    </row>
    <row r="64" spans="1:7" x14ac:dyDescent="0.25">
      <c r="A64" s="302"/>
      <c r="B64" s="303"/>
      <c r="C64" s="307"/>
      <c r="D64" s="307"/>
      <c r="E64" s="307"/>
      <c r="F64" s="307"/>
      <c r="G64" s="307"/>
    </row>
    <row r="65" spans="1:7" x14ac:dyDescent="0.25">
      <c r="A65" s="304" t="s">
        <v>97</v>
      </c>
      <c r="B65" s="305"/>
      <c r="C65" s="307"/>
      <c r="D65" s="307"/>
      <c r="E65" s="307"/>
      <c r="F65" s="307"/>
      <c r="G65" s="307"/>
    </row>
    <row r="66" spans="1:7" x14ac:dyDescent="0.25">
      <c r="A66" s="300">
        <v>3</v>
      </c>
      <c r="B66" s="301" t="s">
        <v>167</v>
      </c>
      <c r="C66" s="307">
        <v>105356.65</v>
      </c>
      <c r="D66" s="307">
        <v>116358.63</v>
      </c>
      <c r="E66" s="307">
        <v>120858.63</v>
      </c>
      <c r="F66" s="307">
        <v>122851.1</v>
      </c>
      <c r="G66" s="307">
        <v>119800</v>
      </c>
    </row>
    <row r="67" spans="1:7" x14ac:dyDescent="0.25">
      <c r="A67" s="300">
        <v>31</v>
      </c>
      <c r="B67" s="301" t="s">
        <v>34</v>
      </c>
      <c r="C67" s="307"/>
      <c r="D67" s="307"/>
      <c r="E67" s="307"/>
      <c r="F67" s="307"/>
      <c r="G67" s="307"/>
    </row>
    <row r="68" spans="1:7" x14ac:dyDescent="0.25">
      <c r="A68" s="300">
        <v>32</v>
      </c>
      <c r="B68" s="301" t="s">
        <v>168</v>
      </c>
      <c r="C68" s="307"/>
      <c r="D68" s="307"/>
      <c r="E68" s="307"/>
      <c r="F68" s="307"/>
      <c r="G68" s="307"/>
    </row>
    <row r="69" spans="1:7" x14ac:dyDescent="0.25">
      <c r="A69" s="302">
        <v>3237</v>
      </c>
      <c r="B69" s="303" t="s">
        <v>200</v>
      </c>
      <c r="C69" s="307"/>
      <c r="D69" s="307"/>
      <c r="E69" s="307"/>
      <c r="F69" s="307"/>
      <c r="G69" s="307"/>
    </row>
    <row r="70" spans="1:7" x14ac:dyDescent="0.25">
      <c r="A70" s="302"/>
      <c r="B70" s="303"/>
      <c r="C70" s="307"/>
      <c r="D70" s="307"/>
      <c r="E70" s="307"/>
      <c r="F70" s="307"/>
      <c r="G70" s="307"/>
    </row>
    <row r="71" spans="1:7" ht="25.5" x14ac:dyDescent="0.25">
      <c r="A71" s="295" t="s">
        <v>190</v>
      </c>
      <c r="B71" s="296" t="s">
        <v>165</v>
      </c>
      <c r="C71" s="310"/>
      <c r="D71" s="310"/>
      <c r="E71" s="310"/>
      <c r="F71" s="310"/>
      <c r="G71" s="310"/>
    </row>
    <row r="72" spans="1:7" x14ac:dyDescent="0.25">
      <c r="A72" s="297" t="s">
        <v>191</v>
      </c>
      <c r="B72" s="296" t="s">
        <v>223</v>
      </c>
      <c r="C72" s="311">
        <f>C74+C79+C83+C88+C118+C128+C138+C142+C146+C150</f>
        <v>247778.42</v>
      </c>
      <c r="D72" s="311">
        <f>D74+D79+D83+D138+D142+D150</f>
        <v>94338.1</v>
      </c>
      <c r="E72" s="311">
        <f>E74+E79+E83+E98+E108+E128+E138+E150</f>
        <v>387361.82</v>
      </c>
      <c r="F72" s="311">
        <f>F79+F83+F98+F108+F128+F138+F150</f>
        <v>385369.35</v>
      </c>
      <c r="G72" s="311">
        <f>G79+G83+G98+G108+G128+G138+G150</f>
        <v>411600</v>
      </c>
    </row>
    <row r="73" spans="1:7" x14ac:dyDescent="0.25">
      <c r="A73" s="304" t="s">
        <v>97</v>
      </c>
      <c r="B73" s="305"/>
      <c r="C73" s="307"/>
      <c r="D73" s="307"/>
      <c r="E73" s="307"/>
      <c r="F73" s="307"/>
      <c r="G73" s="307"/>
    </row>
    <row r="74" spans="1:7" x14ac:dyDescent="0.25">
      <c r="A74" s="300">
        <v>3</v>
      </c>
      <c r="B74" s="301" t="s">
        <v>167</v>
      </c>
      <c r="C74" s="307">
        <v>1992</v>
      </c>
      <c r="D74" s="307">
        <v>1992.47</v>
      </c>
      <c r="E74" s="307">
        <v>1992.47</v>
      </c>
      <c r="F74" s="307"/>
      <c r="G74" s="307"/>
    </row>
    <row r="75" spans="1:7" x14ac:dyDescent="0.25">
      <c r="A75" s="300">
        <v>31</v>
      </c>
      <c r="B75" s="301" t="s">
        <v>34</v>
      </c>
      <c r="C75" s="307"/>
      <c r="D75" s="307"/>
      <c r="E75" s="307"/>
      <c r="F75" s="307"/>
      <c r="G75" s="307"/>
    </row>
    <row r="76" spans="1:7" x14ac:dyDescent="0.25">
      <c r="A76" s="300">
        <v>32</v>
      </c>
      <c r="B76" s="301" t="s">
        <v>168</v>
      </c>
      <c r="C76" s="307"/>
      <c r="D76" s="307"/>
      <c r="E76" s="307"/>
      <c r="F76" s="307"/>
      <c r="G76" s="307"/>
    </row>
    <row r="77" spans="1:7" x14ac:dyDescent="0.25">
      <c r="A77" s="302">
        <v>3237</v>
      </c>
      <c r="B77" s="303" t="s">
        <v>200</v>
      </c>
      <c r="C77" s="307"/>
      <c r="D77" s="307"/>
      <c r="E77" s="307"/>
      <c r="F77" s="307"/>
      <c r="G77" s="307"/>
    </row>
    <row r="78" spans="1:7" x14ac:dyDescent="0.25">
      <c r="A78" s="304" t="s">
        <v>197</v>
      </c>
      <c r="B78" s="305"/>
      <c r="C78" s="307"/>
      <c r="D78" s="307"/>
      <c r="E78" s="307"/>
      <c r="F78" s="307"/>
      <c r="G78" s="307"/>
    </row>
    <row r="79" spans="1:7" x14ac:dyDescent="0.25">
      <c r="A79" s="300">
        <v>3</v>
      </c>
      <c r="B79" s="301" t="s">
        <v>167</v>
      </c>
      <c r="C79" s="307">
        <v>25996.9</v>
      </c>
      <c r="D79" s="307">
        <v>37545.629999999997</v>
      </c>
      <c r="E79" s="307">
        <v>48602.19</v>
      </c>
      <c r="F79" s="307">
        <v>48602.19</v>
      </c>
      <c r="G79" s="307">
        <v>49000</v>
      </c>
    </row>
    <row r="80" spans="1:7" x14ac:dyDescent="0.25">
      <c r="A80" s="300">
        <v>32</v>
      </c>
      <c r="B80" s="301" t="s">
        <v>168</v>
      </c>
      <c r="C80" s="307"/>
      <c r="D80" s="307"/>
      <c r="E80" s="307"/>
      <c r="F80" s="307"/>
      <c r="G80" s="307"/>
    </row>
    <row r="81" spans="1:7" x14ac:dyDescent="0.25">
      <c r="A81" s="302">
        <v>3225</v>
      </c>
      <c r="B81" s="303" t="s">
        <v>175</v>
      </c>
      <c r="C81" s="307"/>
      <c r="D81" s="307"/>
      <c r="E81" s="307"/>
      <c r="F81" s="307"/>
      <c r="G81" s="307"/>
    </row>
    <row r="82" spans="1:7" x14ac:dyDescent="0.25">
      <c r="A82" s="304" t="s">
        <v>196</v>
      </c>
      <c r="B82" s="305"/>
      <c r="C82" s="307"/>
      <c r="D82" s="307"/>
      <c r="E82" s="307"/>
      <c r="F82" s="307"/>
      <c r="G82" s="307"/>
    </row>
    <row r="83" spans="1:7" x14ac:dyDescent="0.25">
      <c r="A83" s="300">
        <v>3</v>
      </c>
      <c r="B83" s="301" t="s">
        <v>167</v>
      </c>
      <c r="C83" s="307">
        <v>25484.93</v>
      </c>
      <c r="D83" s="307">
        <v>30300</v>
      </c>
      <c r="E83" s="307">
        <v>34000</v>
      </c>
      <c r="F83" s="307">
        <v>34000</v>
      </c>
      <c r="G83" s="307">
        <v>30000</v>
      </c>
    </row>
    <row r="84" spans="1:7" x14ac:dyDescent="0.25">
      <c r="A84" s="300">
        <v>32</v>
      </c>
      <c r="B84" s="301" t="s">
        <v>168</v>
      </c>
      <c r="C84" s="307"/>
      <c r="D84" s="307"/>
      <c r="E84" s="307"/>
      <c r="F84" s="307"/>
      <c r="G84" s="307"/>
    </row>
    <row r="85" spans="1:7" x14ac:dyDescent="0.25">
      <c r="A85" s="302">
        <v>3222</v>
      </c>
      <c r="B85" s="303" t="s">
        <v>135</v>
      </c>
      <c r="C85" s="307"/>
      <c r="D85" s="307"/>
      <c r="E85" s="307"/>
      <c r="F85" s="307"/>
      <c r="G85" s="307"/>
    </row>
    <row r="86" spans="1:7" x14ac:dyDescent="0.25">
      <c r="A86" s="302">
        <v>3225</v>
      </c>
      <c r="B86" s="303" t="s">
        <v>175</v>
      </c>
      <c r="C86" s="307"/>
      <c r="D86" s="307"/>
      <c r="E86" s="307"/>
      <c r="F86" s="307"/>
      <c r="G86" s="307"/>
    </row>
    <row r="87" spans="1:7" x14ac:dyDescent="0.25">
      <c r="A87" s="304" t="s">
        <v>224</v>
      </c>
      <c r="B87" s="305"/>
      <c r="C87" s="307"/>
      <c r="D87" s="307"/>
      <c r="E87" s="307"/>
      <c r="F87" s="307"/>
      <c r="G87" s="307"/>
    </row>
    <row r="88" spans="1:7" x14ac:dyDescent="0.25">
      <c r="A88" s="300">
        <v>3</v>
      </c>
      <c r="B88" s="301" t="s">
        <v>167</v>
      </c>
      <c r="C88" s="307">
        <v>184685.8</v>
      </c>
      <c r="D88" s="307"/>
      <c r="E88" s="307"/>
      <c r="F88" s="307"/>
      <c r="G88" s="307"/>
    </row>
    <row r="89" spans="1:7" x14ac:dyDescent="0.25">
      <c r="A89" s="300">
        <v>32</v>
      </c>
      <c r="B89" s="301" t="s">
        <v>168</v>
      </c>
      <c r="C89" s="307"/>
      <c r="D89" s="307"/>
      <c r="E89" s="307"/>
      <c r="F89" s="307"/>
      <c r="G89" s="307"/>
    </row>
    <row r="90" spans="1:7" x14ac:dyDescent="0.25">
      <c r="A90" s="302">
        <v>3221</v>
      </c>
      <c r="B90" s="303" t="s">
        <v>172</v>
      </c>
      <c r="C90" s="307"/>
      <c r="D90" s="307"/>
      <c r="E90" s="307"/>
      <c r="F90" s="307"/>
      <c r="G90" s="307"/>
    </row>
    <row r="91" spans="1:7" x14ac:dyDescent="0.25">
      <c r="A91" s="302">
        <v>3231</v>
      </c>
      <c r="B91" s="303" t="s">
        <v>177</v>
      </c>
      <c r="C91" s="307"/>
      <c r="D91" s="307"/>
      <c r="E91" s="307"/>
      <c r="F91" s="307"/>
      <c r="G91" s="307"/>
    </row>
    <row r="92" spans="1:7" x14ac:dyDescent="0.25">
      <c r="A92" s="302">
        <v>3299</v>
      </c>
      <c r="B92" s="303" t="s">
        <v>187</v>
      </c>
      <c r="C92" s="307"/>
      <c r="D92" s="307"/>
      <c r="E92" s="307"/>
      <c r="F92" s="307"/>
      <c r="G92" s="307"/>
    </row>
    <row r="93" spans="1:7" x14ac:dyDescent="0.25">
      <c r="A93" s="302">
        <v>3722</v>
      </c>
      <c r="B93" s="303" t="s">
        <v>193</v>
      </c>
      <c r="C93" s="307"/>
      <c r="D93" s="307"/>
      <c r="E93" s="307"/>
      <c r="F93" s="307"/>
      <c r="G93" s="307"/>
    </row>
    <row r="94" spans="1:7" x14ac:dyDescent="0.25">
      <c r="A94" s="300">
        <v>4</v>
      </c>
      <c r="B94" s="301" t="s">
        <v>120</v>
      </c>
      <c r="C94" s="307"/>
      <c r="D94" s="307"/>
      <c r="E94" s="307"/>
      <c r="F94" s="307"/>
      <c r="G94" s="307"/>
    </row>
    <row r="95" spans="1:7" x14ac:dyDescent="0.25">
      <c r="A95" s="300">
        <v>42</v>
      </c>
      <c r="B95" s="301" t="s">
        <v>194</v>
      </c>
      <c r="C95" s="307"/>
      <c r="D95" s="307"/>
      <c r="E95" s="307"/>
      <c r="F95" s="307"/>
      <c r="G95" s="307"/>
    </row>
    <row r="96" spans="1:7" x14ac:dyDescent="0.25">
      <c r="A96" s="302">
        <v>4241</v>
      </c>
      <c r="B96" s="303" t="s">
        <v>195</v>
      </c>
      <c r="C96" s="307"/>
      <c r="D96" s="307"/>
      <c r="E96" s="307"/>
      <c r="F96" s="307"/>
      <c r="G96" s="307"/>
    </row>
    <row r="97" spans="1:7" x14ac:dyDescent="0.25">
      <c r="A97" s="304" t="s">
        <v>192</v>
      </c>
      <c r="B97" s="305"/>
      <c r="C97" s="307"/>
      <c r="D97" s="307"/>
      <c r="E97" s="307"/>
      <c r="F97" s="307"/>
      <c r="G97" s="307"/>
    </row>
    <row r="98" spans="1:7" x14ac:dyDescent="0.25">
      <c r="A98" s="300">
        <v>3</v>
      </c>
      <c r="B98" s="301" t="s">
        <v>167</v>
      </c>
      <c r="C98" s="307"/>
      <c r="D98" s="307"/>
      <c r="E98" s="307">
        <v>50500</v>
      </c>
      <c r="F98" s="307">
        <v>129767.16</v>
      </c>
      <c r="G98" s="307">
        <v>156000</v>
      </c>
    </row>
    <row r="99" spans="1:7" x14ac:dyDescent="0.25">
      <c r="A99" s="300">
        <v>32</v>
      </c>
      <c r="B99" s="301" t="s">
        <v>168</v>
      </c>
      <c r="C99" s="307"/>
      <c r="D99" s="307"/>
      <c r="E99" s="307"/>
      <c r="F99" s="307"/>
      <c r="G99" s="307"/>
    </row>
    <row r="100" spans="1:7" x14ac:dyDescent="0.25">
      <c r="A100" s="302">
        <v>3221</v>
      </c>
      <c r="B100" s="303" t="s">
        <v>172</v>
      </c>
      <c r="C100" s="307"/>
      <c r="D100" s="307"/>
      <c r="E100" s="307"/>
      <c r="F100" s="307"/>
      <c r="G100" s="307"/>
    </row>
    <row r="101" spans="1:7" x14ac:dyDescent="0.25">
      <c r="A101" s="302">
        <v>3231</v>
      </c>
      <c r="B101" s="303" t="s">
        <v>177</v>
      </c>
      <c r="C101" s="307"/>
      <c r="D101" s="307"/>
      <c r="E101" s="307"/>
      <c r="F101" s="307"/>
      <c r="G101" s="307"/>
    </row>
    <row r="102" spans="1:7" x14ac:dyDescent="0.25">
      <c r="A102" s="302">
        <v>3299</v>
      </c>
      <c r="B102" s="303" t="s">
        <v>187</v>
      </c>
      <c r="C102" s="307"/>
      <c r="D102" s="307"/>
      <c r="E102" s="307"/>
      <c r="F102" s="307"/>
      <c r="G102" s="307"/>
    </row>
    <row r="103" spans="1:7" x14ac:dyDescent="0.25">
      <c r="A103" s="302">
        <v>3722</v>
      </c>
      <c r="B103" s="303" t="s">
        <v>193</v>
      </c>
      <c r="C103" s="307"/>
      <c r="D103" s="307"/>
      <c r="E103" s="307"/>
      <c r="F103" s="307"/>
      <c r="G103" s="307"/>
    </row>
    <row r="104" spans="1:7" x14ac:dyDescent="0.25">
      <c r="A104" s="300">
        <v>4</v>
      </c>
      <c r="B104" s="301" t="s">
        <v>120</v>
      </c>
      <c r="C104" s="307"/>
      <c r="D104" s="307"/>
      <c r="E104" s="307"/>
      <c r="F104" s="307"/>
      <c r="G104" s="307"/>
    </row>
    <row r="105" spans="1:7" x14ac:dyDescent="0.25">
      <c r="A105" s="300">
        <v>42</v>
      </c>
      <c r="B105" s="301" t="s">
        <v>194</v>
      </c>
      <c r="C105" s="307"/>
      <c r="D105" s="307"/>
      <c r="E105" s="307"/>
      <c r="F105" s="307"/>
      <c r="G105" s="307"/>
    </row>
    <row r="106" spans="1:7" x14ac:dyDescent="0.25">
      <c r="A106" s="302">
        <v>4241</v>
      </c>
      <c r="B106" s="303" t="s">
        <v>195</v>
      </c>
      <c r="C106" s="307"/>
      <c r="D106" s="307"/>
      <c r="E106" s="307"/>
      <c r="F106" s="307"/>
      <c r="G106" s="307"/>
    </row>
    <row r="107" spans="1:7" x14ac:dyDescent="0.25">
      <c r="A107" s="304" t="s">
        <v>239</v>
      </c>
      <c r="B107" s="305"/>
      <c r="C107" s="307"/>
      <c r="D107" s="307"/>
      <c r="E107" s="307"/>
      <c r="F107" s="307"/>
      <c r="G107" s="307"/>
    </row>
    <row r="108" spans="1:7" x14ac:dyDescent="0.25">
      <c r="A108" s="300">
        <v>3</v>
      </c>
      <c r="B108" s="301" t="s">
        <v>167</v>
      </c>
      <c r="C108" s="307"/>
      <c r="D108" s="307"/>
      <c r="E108" s="307">
        <v>227767.16</v>
      </c>
      <c r="F108" s="307">
        <v>148500</v>
      </c>
      <c r="G108" s="307">
        <v>150000</v>
      </c>
    </row>
    <row r="109" spans="1:7" x14ac:dyDescent="0.25">
      <c r="A109" s="300">
        <v>32</v>
      </c>
      <c r="B109" s="301" t="s">
        <v>168</v>
      </c>
      <c r="C109" s="307"/>
      <c r="D109" s="307"/>
      <c r="E109" s="307"/>
      <c r="F109" s="307"/>
      <c r="G109" s="307"/>
    </row>
    <row r="110" spans="1:7" x14ac:dyDescent="0.25">
      <c r="A110" s="302">
        <v>3221</v>
      </c>
      <c r="B110" s="303" t="s">
        <v>172</v>
      </c>
      <c r="C110" s="307"/>
      <c r="D110" s="307"/>
      <c r="E110" s="307"/>
      <c r="F110" s="307"/>
      <c r="G110" s="307"/>
    </row>
    <row r="111" spans="1:7" x14ac:dyDescent="0.25">
      <c r="A111" s="302">
        <v>3231</v>
      </c>
      <c r="B111" s="303" t="s">
        <v>177</v>
      </c>
      <c r="C111" s="307"/>
      <c r="D111" s="307"/>
      <c r="E111" s="307"/>
      <c r="F111" s="307"/>
      <c r="G111" s="307"/>
    </row>
    <row r="112" spans="1:7" x14ac:dyDescent="0.25">
      <c r="A112" s="302">
        <v>3299</v>
      </c>
      <c r="B112" s="303" t="s">
        <v>187</v>
      </c>
      <c r="C112" s="307"/>
      <c r="D112" s="307"/>
      <c r="E112" s="307"/>
      <c r="F112" s="307"/>
      <c r="G112" s="307"/>
    </row>
    <row r="113" spans="1:7" x14ac:dyDescent="0.25">
      <c r="A113" s="302">
        <v>3722</v>
      </c>
      <c r="B113" s="303" t="s">
        <v>193</v>
      </c>
      <c r="C113" s="307"/>
      <c r="D113" s="307"/>
      <c r="E113" s="307"/>
      <c r="F113" s="307"/>
      <c r="G113" s="307"/>
    </row>
    <row r="114" spans="1:7" x14ac:dyDescent="0.25">
      <c r="A114" s="300">
        <v>4</v>
      </c>
      <c r="B114" s="301" t="s">
        <v>120</v>
      </c>
      <c r="C114" s="307"/>
      <c r="D114" s="307"/>
      <c r="E114" s="307"/>
      <c r="F114" s="307"/>
      <c r="G114" s="307"/>
    </row>
    <row r="115" spans="1:7" x14ac:dyDescent="0.25">
      <c r="A115" s="300">
        <v>42</v>
      </c>
      <c r="B115" s="301" t="s">
        <v>194</v>
      </c>
      <c r="C115" s="307"/>
      <c r="D115" s="307"/>
      <c r="E115" s="307"/>
      <c r="F115" s="307"/>
      <c r="G115" s="307"/>
    </row>
    <row r="116" spans="1:7" x14ac:dyDescent="0.25">
      <c r="A116" s="302">
        <v>4241</v>
      </c>
      <c r="B116" s="303" t="s">
        <v>195</v>
      </c>
      <c r="C116" s="307"/>
      <c r="D116" s="307"/>
      <c r="E116" s="307"/>
      <c r="F116" s="307"/>
      <c r="G116" s="307"/>
    </row>
    <row r="117" spans="1:7" x14ac:dyDescent="0.25">
      <c r="A117" s="304" t="s">
        <v>225</v>
      </c>
      <c r="B117" s="305"/>
      <c r="C117" s="307"/>
      <c r="D117" s="307"/>
      <c r="E117" s="307"/>
      <c r="F117" s="307"/>
      <c r="G117" s="307"/>
    </row>
    <row r="118" spans="1:7" x14ac:dyDescent="0.25">
      <c r="A118" s="300">
        <v>3</v>
      </c>
      <c r="B118" s="301" t="s">
        <v>167</v>
      </c>
      <c r="C118" s="307">
        <v>3222.97</v>
      </c>
      <c r="D118" s="307"/>
      <c r="E118" s="307"/>
      <c r="F118" s="307"/>
      <c r="G118" s="307"/>
    </row>
    <row r="119" spans="1:7" x14ac:dyDescent="0.25">
      <c r="A119" s="300">
        <v>32</v>
      </c>
      <c r="B119" s="301" t="s">
        <v>168</v>
      </c>
      <c r="C119" s="307"/>
      <c r="D119" s="307"/>
      <c r="E119" s="307"/>
      <c r="F119" s="307"/>
      <c r="G119" s="307"/>
    </row>
    <row r="120" spans="1:7" x14ac:dyDescent="0.25">
      <c r="A120" s="302">
        <v>3221</v>
      </c>
      <c r="B120" s="303" t="s">
        <v>172</v>
      </c>
      <c r="C120" s="307"/>
      <c r="D120" s="307"/>
      <c r="E120" s="307"/>
      <c r="F120" s="307"/>
      <c r="G120" s="307"/>
    </row>
    <row r="121" spans="1:7" x14ac:dyDescent="0.25">
      <c r="A121" s="302">
        <v>3231</v>
      </c>
      <c r="B121" s="303" t="s">
        <v>177</v>
      </c>
      <c r="C121" s="307"/>
      <c r="D121" s="307"/>
      <c r="E121" s="307"/>
      <c r="F121" s="307"/>
      <c r="G121" s="307"/>
    </row>
    <row r="122" spans="1:7" x14ac:dyDescent="0.25">
      <c r="A122" s="302">
        <v>3299</v>
      </c>
      <c r="B122" s="303" t="s">
        <v>187</v>
      </c>
      <c r="C122" s="307"/>
      <c r="D122" s="307"/>
      <c r="E122" s="307"/>
      <c r="F122" s="307"/>
      <c r="G122" s="307"/>
    </row>
    <row r="123" spans="1:7" x14ac:dyDescent="0.25">
      <c r="A123" s="302">
        <v>3722</v>
      </c>
      <c r="B123" s="303" t="s">
        <v>193</v>
      </c>
      <c r="C123" s="307"/>
      <c r="D123" s="307"/>
      <c r="E123" s="307"/>
      <c r="F123" s="307"/>
      <c r="G123" s="307"/>
    </row>
    <row r="124" spans="1:7" x14ac:dyDescent="0.25">
      <c r="A124" s="300">
        <v>4</v>
      </c>
      <c r="B124" s="301" t="s">
        <v>120</v>
      </c>
      <c r="C124" s="307"/>
      <c r="D124" s="307"/>
      <c r="E124" s="307"/>
      <c r="F124" s="307"/>
      <c r="G124" s="307"/>
    </row>
    <row r="125" spans="1:7" x14ac:dyDescent="0.25">
      <c r="A125" s="300">
        <v>42</v>
      </c>
      <c r="B125" s="301" t="s">
        <v>194</v>
      </c>
      <c r="C125" s="307"/>
      <c r="D125" s="307"/>
      <c r="E125" s="307"/>
      <c r="F125" s="307"/>
      <c r="G125" s="307"/>
    </row>
    <row r="126" spans="1:7" x14ac:dyDescent="0.25">
      <c r="A126" s="302">
        <v>4241</v>
      </c>
      <c r="B126" s="303" t="s">
        <v>195</v>
      </c>
      <c r="C126" s="307"/>
      <c r="D126" s="307"/>
      <c r="E126" s="307"/>
      <c r="F126" s="307"/>
      <c r="G126" s="307"/>
    </row>
    <row r="127" spans="1:7" x14ac:dyDescent="0.25">
      <c r="A127" s="304" t="s">
        <v>226</v>
      </c>
      <c r="B127" s="305"/>
      <c r="C127" s="307"/>
      <c r="D127" s="307"/>
      <c r="E127" s="307"/>
      <c r="F127" s="307"/>
      <c r="G127" s="307"/>
    </row>
    <row r="128" spans="1:7" x14ac:dyDescent="0.25">
      <c r="A128" s="300">
        <v>3</v>
      </c>
      <c r="B128" s="301" t="s">
        <v>167</v>
      </c>
      <c r="C128" s="307">
        <v>0</v>
      </c>
      <c r="D128" s="307"/>
      <c r="E128" s="307">
        <v>500</v>
      </c>
      <c r="F128" s="307">
        <v>500</v>
      </c>
      <c r="G128" s="307">
        <v>600</v>
      </c>
    </row>
    <row r="129" spans="1:7" x14ac:dyDescent="0.25">
      <c r="A129" s="300">
        <v>32</v>
      </c>
      <c r="B129" s="301" t="s">
        <v>168</v>
      </c>
      <c r="C129" s="307"/>
      <c r="D129" s="307"/>
      <c r="E129" s="307"/>
      <c r="F129" s="307"/>
      <c r="G129" s="307"/>
    </row>
    <row r="130" spans="1:7" x14ac:dyDescent="0.25">
      <c r="A130" s="302">
        <v>3221</v>
      </c>
      <c r="B130" s="303" t="s">
        <v>172</v>
      </c>
      <c r="C130" s="307"/>
      <c r="D130" s="307"/>
      <c r="E130" s="307"/>
      <c r="F130" s="307"/>
      <c r="G130" s="307"/>
    </row>
    <row r="131" spans="1:7" x14ac:dyDescent="0.25">
      <c r="A131" s="302">
        <v>3231</v>
      </c>
      <c r="B131" s="303" t="s">
        <v>177</v>
      </c>
      <c r="C131" s="307"/>
      <c r="D131" s="307"/>
      <c r="E131" s="307"/>
      <c r="F131" s="307"/>
      <c r="G131" s="307"/>
    </row>
    <row r="132" spans="1:7" x14ac:dyDescent="0.25">
      <c r="A132" s="302">
        <v>3299</v>
      </c>
      <c r="B132" s="303" t="s">
        <v>187</v>
      </c>
      <c r="C132" s="307"/>
      <c r="D132" s="307"/>
      <c r="E132" s="307"/>
      <c r="F132" s="307"/>
      <c r="G132" s="307"/>
    </row>
    <row r="133" spans="1:7" x14ac:dyDescent="0.25">
      <c r="A133" s="302">
        <v>3722</v>
      </c>
      <c r="B133" s="303" t="s">
        <v>193</v>
      </c>
      <c r="C133" s="307"/>
      <c r="D133" s="307"/>
      <c r="E133" s="307"/>
      <c r="F133" s="307"/>
      <c r="G133" s="307"/>
    </row>
    <row r="134" spans="1:7" x14ac:dyDescent="0.25">
      <c r="A134" s="300">
        <v>4</v>
      </c>
      <c r="B134" s="301" t="s">
        <v>120</v>
      </c>
      <c r="C134" s="307"/>
      <c r="D134" s="307"/>
      <c r="E134" s="307"/>
      <c r="F134" s="307"/>
      <c r="G134" s="307"/>
    </row>
    <row r="135" spans="1:7" x14ac:dyDescent="0.25">
      <c r="A135" s="300">
        <v>42</v>
      </c>
      <c r="B135" s="301" t="s">
        <v>194</v>
      </c>
      <c r="C135" s="307"/>
      <c r="D135" s="307"/>
      <c r="E135" s="307"/>
      <c r="F135" s="307"/>
      <c r="G135" s="307"/>
    </row>
    <row r="136" spans="1:7" x14ac:dyDescent="0.25">
      <c r="A136" s="302">
        <v>4241</v>
      </c>
      <c r="B136" s="303" t="s">
        <v>195</v>
      </c>
      <c r="C136" s="307"/>
      <c r="D136" s="307"/>
      <c r="E136" s="307"/>
      <c r="F136" s="307"/>
      <c r="G136" s="307"/>
    </row>
    <row r="137" spans="1:7" x14ac:dyDescent="0.25">
      <c r="A137" s="304" t="s">
        <v>199</v>
      </c>
      <c r="B137" s="305"/>
      <c r="C137" s="307"/>
      <c r="D137" s="307"/>
      <c r="E137" s="307"/>
      <c r="F137" s="307"/>
      <c r="G137" s="307"/>
    </row>
    <row r="138" spans="1:7" x14ac:dyDescent="0.25">
      <c r="A138" s="300">
        <v>3</v>
      </c>
      <c r="B138" s="301" t="s">
        <v>167</v>
      </c>
      <c r="C138" s="307">
        <v>0</v>
      </c>
      <c r="D138" s="307">
        <v>5000</v>
      </c>
      <c r="E138" s="307">
        <v>5000</v>
      </c>
      <c r="F138" s="307">
        <v>5000</v>
      </c>
      <c r="G138" s="307">
        <v>6000</v>
      </c>
    </row>
    <row r="139" spans="1:7" x14ac:dyDescent="0.25">
      <c r="A139" s="300">
        <v>32</v>
      </c>
      <c r="B139" s="301" t="s">
        <v>168</v>
      </c>
      <c r="C139" s="307"/>
      <c r="D139" s="307"/>
      <c r="E139" s="307"/>
      <c r="F139" s="307"/>
      <c r="G139" s="307"/>
    </row>
    <row r="140" spans="1:7" x14ac:dyDescent="0.25">
      <c r="A140" s="302">
        <v>3299</v>
      </c>
      <c r="B140" s="303" t="s">
        <v>187</v>
      </c>
      <c r="C140" s="307"/>
      <c r="D140" s="307"/>
      <c r="E140" s="307"/>
      <c r="F140" s="307"/>
      <c r="G140" s="307"/>
    </row>
    <row r="141" spans="1:7" x14ac:dyDescent="0.25">
      <c r="A141" s="304" t="s">
        <v>227</v>
      </c>
      <c r="B141" s="305"/>
      <c r="C141" s="307"/>
      <c r="D141" s="307"/>
      <c r="E141" s="307"/>
      <c r="F141" s="307"/>
      <c r="G141" s="307"/>
    </row>
    <row r="142" spans="1:7" x14ac:dyDescent="0.25">
      <c r="A142" s="300">
        <v>3</v>
      </c>
      <c r="B142" s="301" t="s">
        <v>167</v>
      </c>
      <c r="C142" s="307">
        <v>0</v>
      </c>
      <c r="D142" s="307">
        <v>500</v>
      </c>
      <c r="E142" s="307"/>
      <c r="F142" s="307"/>
      <c r="G142" s="307"/>
    </row>
    <row r="143" spans="1:7" x14ac:dyDescent="0.25">
      <c r="A143" s="300">
        <v>32</v>
      </c>
      <c r="B143" s="301" t="s">
        <v>168</v>
      </c>
      <c r="C143" s="307"/>
      <c r="D143" s="307"/>
      <c r="E143" s="307"/>
      <c r="F143" s="307"/>
      <c r="G143" s="307"/>
    </row>
    <row r="144" spans="1:7" x14ac:dyDescent="0.25">
      <c r="A144" s="302">
        <v>3299</v>
      </c>
      <c r="B144" s="303" t="s">
        <v>187</v>
      </c>
      <c r="C144" s="307"/>
      <c r="D144" s="307"/>
      <c r="E144" s="307"/>
      <c r="F144" s="307"/>
      <c r="G144" s="307"/>
    </row>
    <row r="145" spans="1:7" x14ac:dyDescent="0.25">
      <c r="A145" s="304" t="s">
        <v>228</v>
      </c>
      <c r="B145" s="305"/>
      <c r="C145" s="307"/>
      <c r="D145" s="307"/>
      <c r="E145" s="307"/>
      <c r="F145" s="307"/>
      <c r="G145" s="307"/>
    </row>
    <row r="146" spans="1:7" x14ac:dyDescent="0.25">
      <c r="A146" s="300">
        <v>3</v>
      </c>
      <c r="B146" s="301" t="s">
        <v>167</v>
      </c>
      <c r="C146" s="307">
        <v>6395.82</v>
      </c>
      <c r="D146" s="307"/>
      <c r="E146" s="307"/>
      <c r="F146" s="307"/>
      <c r="G146" s="307"/>
    </row>
    <row r="147" spans="1:7" x14ac:dyDescent="0.25">
      <c r="A147" s="300">
        <v>32</v>
      </c>
      <c r="B147" s="301" t="s">
        <v>168</v>
      </c>
      <c r="C147" s="307"/>
      <c r="D147" s="307"/>
      <c r="E147" s="307"/>
      <c r="F147" s="307"/>
      <c r="G147" s="307"/>
    </row>
    <row r="148" spans="1:7" x14ac:dyDescent="0.25">
      <c r="A148" s="302">
        <v>3225</v>
      </c>
      <c r="B148" s="303" t="s">
        <v>175</v>
      </c>
      <c r="C148" s="307"/>
      <c r="D148" s="307"/>
      <c r="E148" s="307"/>
      <c r="F148" s="307"/>
      <c r="G148" s="307"/>
    </row>
    <row r="149" spans="1:7" x14ac:dyDescent="0.25">
      <c r="A149" s="304" t="s">
        <v>198</v>
      </c>
      <c r="B149" s="305"/>
      <c r="C149" s="307"/>
      <c r="D149" s="307"/>
      <c r="E149" s="307"/>
      <c r="F149" s="307"/>
      <c r="G149" s="307"/>
    </row>
    <row r="150" spans="1:7" x14ac:dyDescent="0.25">
      <c r="A150" s="300">
        <v>3</v>
      </c>
      <c r="B150" s="301" t="s">
        <v>167</v>
      </c>
      <c r="C150" s="307">
        <v>0</v>
      </c>
      <c r="D150" s="307">
        <v>19000</v>
      </c>
      <c r="E150" s="307">
        <v>19000</v>
      </c>
      <c r="F150" s="307">
        <v>19000</v>
      </c>
      <c r="G150" s="307">
        <v>20000</v>
      </c>
    </row>
    <row r="151" spans="1:7" x14ac:dyDescent="0.25">
      <c r="A151" s="300">
        <v>32</v>
      </c>
      <c r="B151" s="301" t="s">
        <v>168</v>
      </c>
      <c r="C151" s="307"/>
      <c r="D151" s="307"/>
      <c r="E151" s="307"/>
      <c r="F151" s="307"/>
      <c r="G151" s="307"/>
    </row>
    <row r="152" spans="1:7" x14ac:dyDescent="0.25">
      <c r="A152" s="302">
        <v>3225</v>
      </c>
      <c r="B152" s="303" t="s">
        <v>175</v>
      </c>
      <c r="C152" s="307"/>
      <c r="D152" s="307"/>
      <c r="E152" s="307"/>
      <c r="F152" s="307"/>
      <c r="G152" s="307"/>
    </row>
    <row r="153" spans="1:7" x14ac:dyDescent="0.25">
      <c r="A153" s="302"/>
      <c r="B153" s="303"/>
      <c r="C153" s="307"/>
      <c r="D153" s="307"/>
      <c r="E153" s="307"/>
      <c r="F153" s="307"/>
      <c r="G153" s="307"/>
    </row>
    <row r="154" spans="1:7" ht="25.5" x14ac:dyDescent="0.25">
      <c r="A154" s="297" t="s">
        <v>201</v>
      </c>
      <c r="B154" s="296" t="s">
        <v>202</v>
      </c>
      <c r="C154" s="311">
        <f>C156+C165</f>
        <v>2419568.91</v>
      </c>
      <c r="D154" s="311">
        <f>D181+D185+D188+D189</f>
        <v>2684264</v>
      </c>
      <c r="E154" s="311">
        <f>E169+E173</f>
        <v>2808766</v>
      </c>
      <c r="F154" s="311">
        <f>F169+F173</f>
        <v>2729498.84</v>
      </c>
      <c r="G154" s="311">
        <f>G169+G173</f>
        <v>3019000</v>
      </c>
    </row>
    <row r="155" spans="1:7" x14ac:dyDescent="0.25">
      <c r="A155" s="304" t="s">
        <v>224</v>
      </c>
      <c r="B155" s="305"/>
      <c r="C155" s="307"/>
      <c r="D155" s="307"/>
      <c r="E155" s="307"/>
      <c r="F155" s="307"/>
      <c r="G155" s="307"/>
    </row>
    <row r="156" spans="1:7" x14ac:dyDescent="0.25">
      <c r="A156" s="300">
        <v>3</v>
      </c>
      <c r="B156" s="301" t="s">
        <v>167</v>
      </c>
      <c r="C156" s="307">
        <f>C157+C161+C164</f>
        <v>2390680.75</v>
      </c>
      <c r="D156" s="307"/>
      <c r="E156" s="307"/>
      <c r="F156" s="307"/>
      <c r="G156" s="307"/>
    </row>
    <row r="157" spans="1:7" x14ac:dyDescent="0.25">
      <c r="A157" s="300">
        <v>31</v>
      </c>
      <c r="B157" s="301" t="s">
        <v>229</v>
      </c>
      <c r="C157" s="307">
        <v>2308687.29</v>
      </c>
      <c r="D157" s="307"/>
      <c r="E157" s="307"/>
      <c r="F157" s="307"/>
      <c r="G157" s="307"/>
    </row>
    <row r="158" spans="1:7" x14ac:dyDescent="0.25">
      <c r="A158" s="302">
        <v>3111</v>
      </c>
      <c r="B158" s="303" t="s">
        <v>204</v>
      </c>
      <c r="C158" s="307"/>
      <c r="D158" s="307"/>
      <c r="E158" s="307"/>
      <c r="F158" s="307"/>
      <c r="G158" s="307"/>
    </row>
    <row r="159" spans="1:7" x14ac:dyDescent="0.25">
      <c r="A159" s="302">
        <v>3121</v>
      </c>
      <c r="B159" s="303" t="s">
        <v>205</v>
      </c>
      <c r="C159" s="307"/>
      <c r="D159" s="307"/>
      <c r="E159" s="307"/>
      <c r="F159" s="307"/>
      <c r="G159" s="307"/>
    </row>
    <row r="160" spans="1:7" x14ac:dyDescent="0.25">
      <c r="A160" s="302">
        <v>3132</v>
      </c>
      <c r="B160" s="303" t="s">
        <v>206</v>
      </c>
      <c r="C160" s="307"/>
      <c r="D160" s="307"/>
      <c r="E160" s="307"/>
      <c r="F160" s="307"/>
      <c r="G160" s="307"/>
    </row>
    <row r="161" spans="1:7" x14ac:dyDescent="0.25">
      <c r="A161" s="300">
        <v>32</v>
      </c>
      <c r="B161" s="301" t="s">
        <v>35</v>
      </c>
      <c r="C161" s="307">
        <v>67791.39</v>
      </c>
      <c r="D161" s="307"/>
      <c r="E161" s="307"/>
      <c r="F161" s="307"/>
      <c r="G161" s="307"/>
    </row>
    <row r="162" spans="1:7" x14ac:dyDescent="0.25">
      <c r="A162" s="302">
        <v>3212</v>
      </c>
      <c r="B162" s="303" t="s">
        <v>207</v>
      </c>
      <c r="C162" s="307"/>
      <c r="D162" s="307"/>
      <c r="E162" s="307"/>
      <c r="F162" s="307"/>
      <c r="G162" s="307"/>
    </row>
    <row r="163" spans="1:7" x14ac:dyDescent="0.25">
      <c r="A163" s="302">
        <v>3295</v>
      </c>
      <c r="B163" s="303" t="s">
        <v>208</v>
      </c>
      <c r="C163" s="307"/>
      <c r="D163" s="307"/>
      <c r="E163" s="307"/>
      <c r="F163" s="307"/>
      <c r="G163" s="307"/>
    </row>
    <row r="164" spans="1:7" x14ac:dyDescent="0.25">
      <c r="A164" s="300">
        <v>37</v>
      </c>
      <c r="B164" s="303" t="s">
        <v>230</v>
      </c>
      <c r="C164" s="307">
        <v>14202.07</v>
      </c>
      <c r="D164" s="307"/>
      <c r="E164" s="307"/>
      <c r="F164" s="307"/>
      <c r="G164" s="307"/>
    </row>
    <row r="165" spans="1:7" x14ac:dyDescent="0.25">
      <c r="A165" s="300">
        <v>4</v>
      </c>
      <c r="B165" s="301" t="s">
        <v>120</v>
      </c>
      <c r="C165" s="307">
        <v>28888.16</v>
      </c>
      <c r="D165" s="307"/>
      <c r="E165" s="307"/>
      <c r="F165" s="307"/>
      <c r="G165" s="307"/>
    </row>
    <row r="166" spans="1:7" ht="25.5" x14ac:dyDescent="0.25">
      <c r="A166" s="302">
        <v>42</v>
      </c>
      <c r="B166" s="303" t="s">
        <v>115</v>
      </c>
      <c r="C166" s="307"/>
      <c r="D166" s="307"/>
      <c r="E166" s="307"/>
      <c r="F166" s="307"/>
      <c r="G166" s="307"/>
    </row>
    <row r="167" spans="1:7" x14ac:dyDescent="0.25">
      <c r="A167" s="304" t="s">
        <v>192</v>
      </c>
      <c r="B167" s="305"/>
      <c r="C167" s="309"/>
      <c r="D167" s="307"/>
      <c r="E167" s="307"/>
      <c r="F167" s="307"/>
      <c r="G167" s="307"/>
    </row>
    <row r="168" spans="1:7" x14ac:dyDescent="0.25">
      <c r="A168" s="300">
        <v>3</v>
      </c>
      <c r="B168" s="301" t="s">
        <v>167</v>
      </c>
      <c r="C168" s="307"/>
      <c r="D168" s="307"/>
      <c r="E168" s="307"/>
      <c r="F168" s="307"/>
      <c r="G168" s="307"/>
    </row>
    <row r="169" spans="1:7" x14ac:dyDescent="0.25">
      <c r="A169" s="300">
        <v>31</v>
      </c>
      <c r="B169" s="301" t="s">
        <v>203</v>
      </c>
      <c r="C169" s="307"/>
      <c r="D169" s="307"/>
      <c r="E169" s="307">
        <v>2740000</v>
      </c>
      <c r="F169" s="307">
        <v>2660732.84</v>
      </c>
      <c r="G169" s="307">
        <v>2950200</v>
      </c>
    </row>
    <row r="170" spans="1:7" x14ac:dyDescent="0.25">
      <c r="A170" s="302">
        <v>3111</v>
      </c>
      <c r="B170" s="303" t="s">
        <v>204</v>
      </c>
      <c r="C170" s="307"/>
      <c r="D170" s="307"/>
      <c r="E170" s="307"/>
      <c r="F170" s="307"/>
      <c r="G170" s="307"/>
    </row>
    <row r="171" spans="1:7" x14ac:dyDescent="0.25">
      <c r="A171" s="302">
        <v>3121</v>
      </c>
      <c r="B171" s="303" t="s">
        <v>205</v>
      </c>
      <c r="C171" s="307"/>
      <c r="D171" s="307"/>
      <c r="E171" s="307"/>
      <c r="F171" s="307"/>
      <c r="G171" s="307"/>
    </row>
    <row r="172" spans="1:7" x14ac:dyDescent="0.25">
      <c r="A172" s="302">
        <v>3132</v>
      </c>
      <c r="B172" s="303" t="s">
        <v>206</v>
      </c>
      <c r="C172" s="307"/>
      <c r="D172" s="307"/>
      <c r="E172" s="307"/>
      <c r="F172" s="307"/>
      <c r="G172" s="307"/>
    </row>
    <row r="173" spans="1:7" x14ac:dyDescent="0.25">
      <c r="A173" s="300">
        <v>32</v>
      </c>
      <c r="B173" s="301" t="s">
        <v>35</v>
      </c>
      <c r="C173" s="307"/>
      <c r="D173" s="307"/>
      <c r="E173" s="307">
        <v>68766</v>
      </c>
      <c r="F173" s="307">
        <v>68766</v>
      </c>
      <c r="G173" s="307">
        <v>68800</v>
      </c>
    </row>
    <row r="174" spans="1:7" x14ac:dyDescent="0.25">
      <c r="A174" s="302">
        <v>3212</v>
      </c>
      <c r="B174" s="303" t="s">
        <v>207</v>
      </c>
      <c r="C174" s="307"/>
      <c r="D174" s="307"/>
      <c r="E174" s="307"/>
      <c r="F174" s="307"/>
      <c r="G174" s="307"/>
    </row>
    <row r="175" spans="1:7" x14ac:dyDescent="0.25">
      <c r="A175" s="302">
        <v>3295</v>
      </c>
      <c r="B175" s="303" t="s">
        <v>208</v>
      </c>
      <c r="C175" s="307"/>
      <c r="D175" s="307"/>
      <c r="E175" s="307"/>
      <c r="F175" s="307"/>
      <c r="G175" s="307"/>
    </row>
    <row r="176" spans="1:7" x14ac:dyDescent="0.25">
      <c r="A176" s="300">
        <v>37</v>
      </c>
      <c r="B176" s="303" t="s">
        <v>230</v>
      </c>
      <c r="C176" s="307"/>
      <c r="D176" s="307"/>
      <c r="E176" s="307"/>
      <c r="F176" s="307"/>
      <c r="G176" s="307"/>
    </row>
    <row r="177" spans="1:7" x14ac:dyDescent="0.25">
      <c r="A177" s="300">
        <v>4</v>
      </c>
      <c r="B177" s="301" t="s">
        <v>120</v>
      </c>
      <c r="C177" s="307"/>
      <c r="D177" s="307"/>
      <c r="E177" s="307"/>
      <c r="F177" s="307"/>
      <c r="G177" s="307"/>
    </row>
    <row r="178" spans="1:7" ht="25.5" x14ac:dyDescent="0.25">
      <c r="A178" s="302">
        <v>42</v>
      </c>
      <c r="B178" s="303" t="s">
        <v>115</v>
      </c>
      <c r="C178" s="307"/>
      <c r="D178" s="307"/>
      <c r="E178" s="307"/>
      <c r="F178" s="307"/>
      <c r="G178" s="307"/>
    </row>
    <row r="179" spans="1:7" x14ac:dyDescent="0.25">
      <c r="A179" s="304" t="s">
        <v>235</v>
      </c>
      <c r="B179" s="305"/>
      <c r="C179" s="307"/>
      <c r="D179" s="307"/>
      <c r="E179" s="307"/>
      <c r="F179" s="307"/>
      <c r="G179" s="307"/>
    </row>
    <row r="180" spans="1:7" x14ac:dyDescent="0.25">
      <c r="A180" s="300">
        <v>3</v>
      </c>
      <c r="B180" s="301" t="s">
        <v>167</v>
      </c>
      <c r="C180" s="307"/>
      <c r="D180" s="307"/>
      <c r="E180" s="307"/>
      <c r="F180" s="307"/>
      <c r="G180" s="307"/>
    </row>
    <row r="181" spans="1:7" x14ac:dyDescent="0.25">
      <c r="A181" s="300">
        <v>31</v>
      </c>
      <c r="B181" s="301" t="s">
        <v>203</v>
      </c>
      <c r="C181" s="307"/>
      <c r="D181" s="307">
        <v>2558780</v>
      </c>
      <c r="E181" s="307"/>
      <c r="F181" s="307"/>
      <c r="G181" s="307"/>
    </row>
    <row r="182" spans="1:7" x14ac:dyDescent="0.25">
      <c r="A182" s="302">
        <v>3111</v>
      </c>
      <c r="B182" s="303" t="s">
        <v>204</v>
      </c>
      <c r="C182" s="307"/>
      <c r="D182" s="307"/>
      <c r="E182" s="307"/>
      <c r="F182" s="307"/>
      <c r="G182" s="307"/>
    </row>
    <row r="183" spans="1:7" x14ac:dyDescent="0.25">
      <c r="A183" s="302">
        <v>3121</v>
      </c>
      <c r="B183" s="303" t="s">
        <v>205</v>
      </c>
      <c r="C183" s="307"/>
      <c r="D183" s="307"/>
      <c r="E183" s="307"/>
      <c r="F183" s="307"/>
      <c r="G183" s="307"/>
    </row>
    <row r="184" spans="1:7" x14ac:dyDescent="0.25">
      <c r="A184" s="302">
        <v>3132</v>
      </c>
      <c r="B184" s="303" t="s">
        <v>206</v>
      </c>
      <c r="C184" s="307"/>
      <c r="D184" s="307"/>
      <c r="E184" s="307"/>
      <c r="F184" s="307"/>
      <c r="G184" s="307"/>
    </row>
    <row r="185" spans="1:7" x14ac:dyDescent="0.25">
      <c r="A185" s="300">
        <v>32</v>
      </c>
      <c r="B185" s="301" t="s">
        <v>35</v>
      </c>
      <c r="C185" s="307"/>
      <c r="D185" s="307">
        <v>69484</v>
      </c>
      <c r="E185" s="307"/>
      <c r="F185" s="307"/>
      <c r="G185" s="307"/>
    </row>
    <row r="186" spans="1:7" x14ac:dyDescent="0.25">
      <c r="A186" s="302">
        <v>3212</v>
      </c>
      <c r="B186" s="303" t="s">
        <v>207</v>
      </c>
      <c r="C186" s="307"/>
      <c r="D186" s="307"/>
      <c r="E186" s="307"/>
      <c r="F186" s="307"/>
      <c r="G186" s="307"/>
    </row>
    <row r="187" spans="1:7" x14ac:dyDescent="0.25">
      <c r="A187" s="302">
        <v>3295</v>
      </c>
      <c r="B187" s="303" t="s">
        <v>208</v>
      </c>
      <c r="C187" s="307"/>
      <c r="D187" s="307"/>
      <c r="E187" s="307"/>
      <c r="F187" s="307"/>
      <c r="G187" s="307"/>
    </row>
    <row r="188" spans="1:7" x14ac:dyDescent="0.25">
      <c r="A188" s="300">
        <v>37</v>
      </c>
      <c r="B188" s="303" t="s">
        <v>230</v>
      </c>
      <c r="C188" s="307"/>
      <c r="D188" s="307">
        <v>13000</v>
      </c>
      <c r="E188" s="307"/>
      <c r="F188" s="307"/>
      <c r="G188" s="307"/>
    </row>
    <row r="189" spans="1:7" x14ac:dyDescent="0.25">
      <c r="A189" s="300">
        <v>4</v>
      </c>
      <c r="B189" s="301" t="s">
        <v>120</v>
      </c>
      <c r="C189" s="307"/>
      <c r="D189" s="307">
        <v>43000</v>
      </c>
      <c r="E189" s="307"/>
      <c r="F189" s="307"/>
      <c r="G189" s="307"/>
    </row>
    <row r="190" spans="1:7" ht="25.5" x14ac:dyDescent="0.25">
      <c r="A190" s="302">
        <v>42</v>
      </c>
      <c r="B190" s="303" t="s">
        <v>115</v>
      </c>
      <c r="C190" s="307"/>
      <c r="D190" s="307">
        <v>43000</v>
      </c>
      <c r="E190" s="307"/>
      <c r="F190" s="307"/>
      <c r="G190" s="307"/>
    </row>
    <row r="191" spans="1:7" x14ac:dyDescent="0.25">
      <c r="A191" s="297" t="s">
        <v>209</v>
      </c>
      <c r="B191" s="296" t="s">
        <v>210</v>
      </c>
      <c r="C191" s="311">
        <v>42107.89</v>
      </c>
      <c r="D191" s="311">
        <v>43280</v>
      </c>
      <c r="E191" s="311">
        <v>43280</v>
      </c>
      <c r="F191" s="311">
        <v>43280</v>
      </c>
      <c r="G191" s="311">
        <f>G193</f>
        <v>44000</v>
      </c>
    </row>
    <row r="192" spans="1:7" x14ac:dyDescent="0.25">
      <c r="A192" s="304" t="s">
        <v>97</v>
      </c>
      <c r="B192" s="303"/>
      <c r="C192" s="307"/>
      <c r="D192" s="307"/>
      <c r="E192" s="307"/>
      <c r="F192" s="307"/>
      <c r="G192" s="307"/>
    </row>
    <row r="193" spans="1:7" x14ac:dyDescent="0.25">
      <c r="A193" s="300">
        <v>3</v>
      </c>
      <c r="B193" s="301" t="s">
        <v>167</v>
      </c>
      <c r="C193" s="307">
        <v>42107.89</v>
      </c>
      <c r="D193" s="307">
        <v>43280</v>
      </c>
      <c r="E193" s="307">
        <v>43280</v>
      </c>
      <c r="F193" s="307">
        <v>43280</v>
      </c>
      <c r="G193" s="307">
        <v>44000</v>
      </c>
    </row>
    <row r="194" spans="1:7" x14ac:dyDescent="0.25">
      <c r="A194" s="302">
        <v>3722</v>
      </c>
      <c r="B194" s="303" t="s">
        <v>193</v>
      </c>
      <c r="C194" s="307"/>
      <c r="D194" s="307"/>
      <c r="E194" s="307"/>
      <c r="F194" s="307"/>
      <c r="G194" s="307"/>
    </row>
    <row r="195" spans="1:7" x14ac:dyDescent="0.25">
      <c r="A195" s="298"/>
      <c r="B195" s="299"/>
      <c r="C195" s="307"/>
      <c r="D195" s="307"/>
      <c r="E195" s="307"/>
      <c r="F195" s="307"/>
      <c r="G195" s="307"/>
    </row>
    <row r="196" spans="1:7" ht="25.5" x14ac:dyDescent="0.25">
      <c r="A196" s="297" t="s">
        <v>211</v>
      </c>
      <c r="B196" s="296" t="s">
        <v>212</v>
      </c>
      <c r="C196" s="311">
        <f>C198</f>
        <v>12712.76</v>
      </c>
      <c r="D196" s="311">
        <f>D198</f>
        <v>28910.93</v>
      </c>
      <c r="E196" s="311">
        <f>E199+E200</f>
        <v>73500</v>
      </c>
      <c r="F196" s="311">
        <v>73500</v>
      </c>
      <c r="G196" s="311">
        <v>76000</v>
      </c>
    </row>
    <row r="197" spans="1:7" x14ac:dyDescent="0.25">
      <c r="A197" s="304" t="s">
        <v>97</v>
      </c>
      <c r="B197" s="303"/>
      <c r="C197" s="307"/>
      <c r="D197" s="307"/>
      <c r="E197" s="307"/>
      <c r="F197" s="307"/>
      <c r="G197" s="307"/>
    </row>
    <row r="198" spans="1:7" x14ac:dyDescent="0.25">
      <c r="A198" s="300">
        <v>3</v>
      </c>
      <c r="B198" s="301" t="s">
        <v>167</v>
      </c>
      <c r="C198" s="307">
        <f>C199+C200</f>
        <v>12712.76</v>
      </c>
      <c r="D198" s="307">
        <f>D199+D200</f>
        <v>28910.93</v>
      </c>
      <c r="E198" s="307">
        <v>73500</v>
      </c>
      <c r="F198" s="307">
        <f>F199+F200</f>
        <v>73500</v>
      </c>
      <c r="G198" s="307">
        <f>G199+G200</f>
        <v>76000</v>
      </c>
    </row>
    <row r="199" spans="1:7" x14ac:dyDescent="0.25">
      <c r="A199" s="300">
        <v>31</v>
      </c>
      <c r="B199" s="301" t="s">
        <v>203</v>
      </c>
      <c r="C199" s="307">
        <v>11927.67</v>
      </c>
      <c r="D199" s="307">
        <v>28010.93</v>
      </c>
      <c r="E199" s="307">
        <v>67920</v>
      </c>
      <c r="F199" s="307">
        <v>67920</v>
      </c>
      <c r="G199" s="307">
        <v>70000</v>
      </c>
    </row>
    <row r="200" spans="1:7" x14ac:dyDescent="0.25">
      <c r="A200" s="300">
        <v>32</v>
      </c>
      <c r="B200" s="301" t="s">
        <v>35</v>
      </c>
      <c r="C200" s="307">
        <v>785.09</v>
      </c>
      <c r="D200" s="307">
        <v>900</v>
      </c>
      <c r="E200" s="307">
        <v>5580</v>
      </c>
      <c r="F200" s="307">
        <v>5580</v>
      </c>
      <c r="G200" s="307">
        <v>6000</v>
      </c>
    </row>
    <row r="201" spans="1:7" ht="25.5" x14ac:dyDescent="0.25">
      <c r="A201" s="297" t="s">
        <v>233</v>
      </c>
      <c r="B201" s="296" t="s">
        <v>231</v>
      </c>
      <c r="C201" s="311">
        <f>C203</f>
        <v>53678.65</v>
      </c>
      <c r="D201" s="310"/>
      <c r="E201" s="310"/>
      <c r="F201" s="310"/>
      <c r="G201" s="310"/>
    </row>
    <row r="202" spans="1:7" x14ac:dyDescent="0.25">
      <c r="A202" s="304" t="s">
        <v>199</v>
      </c>
      <c r="B202" s="303"/>
      <c r="C202" s="307"/>
      <c r="D202" s="307"/>
      <c r="E202" s="307"/>
      <c r="F202" s="307"/>
      <c r="G202" s="307"/>
    </row>
    <row r="203" spans="1:7" x14ac:dyDescent="0.25">
      <c r="A203" s="300">
        <v>3</v>
      </c>
      <c r="B203" s="301" t="s">
        <v>167</v>
      </c>
      <c r="C203" s="307">
        <f>C204+C205</f>
        <v>53678.65</v>
      </c>
      <c r="D203" s="307"/>
      <c r="E203" s="307"/>
      <c r="F203" s="307"/>
      <c r="G203" s="307"/>
    </row>
    <row r="204" spans="1:7" x14ac:dyDescent="0.25">
      <c r="A204" s="300">
        <v>31</v>
      </c>
      <c r="B204" s="301" t="s">
        <v>203</v>
      </c>
      <c r="C204" s="307">
        <v>51570.96</v>
      </c>
      <c r="D204" s="307"/>
      <c r="E204" s="307"/>
      <c r="F204" s="307"/>
      <c r="G204" s="307"/>
    </row>
    <row r="205" spans="1:7" x14ac:dyDescent="0.25">
      <c r="A205" s="300">
        <v>32</v>
      </c>
      <c r="B205" s="301" t="s">
        <v>35</v>
      </c>
      <c r="C205" s="307">
        <v>2107.69</v>
      </c>
      <c r="D205" s="307"/>
      <c r="E205" s="307"/>
      <c r="F205" s="307"/>
      <c r="G205" s="307"/>
    </row>
    <row r="206" spans="1:7" ht="25.5" x14ac:dyDescent="0.25">
      <c r="A206" s="297" t="s">
        <v>232</v>
      </c>
      <c r="B206" s="296" t="s">
        <v>234</v>
      </c>
      <c r="C206" s="311">
        <f>C208</f>
        <v>34685.49</v>
      </c>
      <c r="D206" s="311">
        <f>D208</f>
        <v>85170</v>
      </c>
      <c r="E206" s="310"/>
      <c r="F206" s="310"/>
      <c r="G206" s="310"/>
    </row>
    <row r="207" spans="1:7" x14ac:dyDescent="0.25">
      <c r="A207" s="304" t="s">
        <v>199</v>
      </c>
      <c r="B207" s="303"/>
      <c r="C207" s="307"/>
      <c r="D207" s="307"/>
      <c r="E207" s="307"/>
      <c r="F207" s="307"/>
      <c r="G207" s="307"/>
    </row>
    <row r="208" spans="1:7" x14ac:dyDescent="0.25">
      <c r="A208" s="300">
        <v>3</v>
      </c>
      <c r="B208" s="301" t="s">
        <v>167</v>
      </c>
      <c r="C208" s="307">
        <f>C209+C210</f>
        <v>34685.49</v>
      </c>
      <c r="D208" s="307">
        <f>D209+D210</f>
        <v>85170</v>
      </c>
      <c r="E208" s="307"/>
      <c r="F208" s="307"/>
      <c r="G208" s="307"/>
    </row>
    <row r="209" spans="1:10" x14ac:dyDescent="0.25">
      <c r="A209" s="300">
        <v>31</v>
      </c>
      <c r="B209" s="301" t="s">
        <v>229</v>
      </c>
      <c r="C209" s="307">
        <v>33512.29</v>
      </c>
      <c r="D209" s="307">
        <v>80080</v>
      </c>
      <c r="E209" s="307"/>
      <c r="F209" s="307"/>
      <c r="G209" s="307"/>
    </row>
    <row r="210" spans="1:10" x14ac:dyDescent="0.25">
      <c r="A210" s="300">
        <v>32</v>
      </c>
      <c r="B210" s="301" t="s">
        <v>35</v>
      </c>
      <c r="C210" s="307">
        <v>1173.2</v>
      </c>
      <c r="D210" s="307">
        <v>5090</v>
      </c>
      <c r="E210" s="307"/>
      <c r="F210" s="307"/>
      <c r="G210" s="307"/>
    </row>
    <row r="211" spans="1:10" x14ac:dyDescent="0.25">
      <c r="A211" s="300"/>
      <c r="B211" s="301"/>
      <c r="C211" s="307"/>
      <c r="D211" s="307"/>
      <c r="E211" s="307"/>
      <c r="F211" s="307"/>
      <c r="G211" s="307"/>
    </row>
    <row r="212" spans="1:10" x14ac:dyDescent="0.25">
      <c r="A212" s="297" t="s">
        <v>213</v>
      </c>
      <c r="B212" s="296" t="s">
        <v>214</v>
      </c>
      <c r="C212" s="311">
        <v>2016</v>
      </c>
      <c r="D212" s="311">
        <v>1960</v>
      </c>
      <c r="E212" s="311">
        <v>1960</v>
      </c>
      <c r="F212" s="311">
        <v>1960</v>
      </c>
      <c r="G212" s="311">
        <v>2300</v>
      </c>
    </row>
    <row r="213" spans="1:10" x14ac:dyDescent="0.25">
      <c r="A213" s="304" t="s">
        <v>97</v>
      </c>
      <c r="B213" s="303"/>
      <c r="C213" s="307"/>
      <c r="D213" s="307"/>
      <c r="E213" s="307"/>
      <c r="F213" s="307"/>
      <c r="G213" s="307"/>
    </row>
    <row r="214" spans="1:10" x14ac:dyDescent="0.25">
      <c r="A214" s="300">
        <v>3</v>
      </c>
      <c r="B214" s="301" t="s">
        <v>167</v>
      </c>
      <c r="C214" s="307">
        <v>2016</v>
      </c>
      <c r="D214" s="307">
        <v>1960</v>
      </c>
      <c r="E214" s="307">
        <v>1960</v>
      </c>
      <c r="F214" s="307">
        <v>1960</v>
      </c>
      <c r="G214" s="307">
        <v>2300</v>
      </c>
    </row>
    <row r="215" spans="1:10" x14ac:dyDescent="0.25">
      <c r="A215" s="300">
        <v>32</v>
      </c>
      <c r="B215" s="301" t="s">
        <v>168</v>
      </c>
      <c r="C215" s="307">
        <v>2016</v>
      </c>
      <c r="D215" s="307">
        <v>1960</v>
      </c>
      <c r="E215" s="307">
        <v>1960</v>
      </c>
      <c r="F215" s="307">
        <v>1960</v>
      </c>
      <c r="G215" s="307">
        <v>2300</v>
      </c>
      <c r="J215" s="307"/>
    </row>
    <row r="216" spans="1:10" x14ac:dyDescent="0.25">
      <c r="A216" s="297" t="s">
        <v>215</v>
      </c>
      <c r="B216" s="296" t="s">
        <v>216</v>
      </c>
      <c r="C216" s="311">
        <v>105935.63</v>
      </c>
      <c r="D216" s="311">
        <v>120000</v>
      </c>
      <c r="E216" s="311">
        <v>120000</v>
      </c>
      <c r="F216" s="311">
        <v>120000</v>
      </c>
      <c r="G216" s="311">
        <v>125000</v>
      </c>
    </row>
    <row r="217" spans="1:10" x14ac:dyDescent="0.25">
      <c r="A217" s="304" t="s">
        <v>192</v>
      </c>
      <c r="B217" s="303"/>
      <c r="C217" s="307"/>
      <c r="D217" s="307"/>
      <c r="E217" s="307"/>
      <c r="F217" s="307"/>
      <c r="G217" s="307"/>
    </row>
    <row r="218" spans="1:10" x14ac:dyDescent="0.25">
      <c r="A218" s="300">
        <v>3</v>
      </c>
      <c r="B218" s="301" t="s">
        <v>167</v>
      </c>
      <c r="C218" s="307"/>
      <c r="D218" s="307"/>
      <c r="E218" s="307"/>
      <c r="F218" s="307"/>
      <c r="G218" s="307"/>
    </row>
    <row r="219" spans="1:10" x14ac:dyDescent="0.25">
      <c r="A219" s="302">
        <v>32</v>
      </c>
      <c r="B219" s="303" t="s">
        <v>35</v>
      </c>
      <c r="C219" s="307"/>
      <c r="D219" s="307"/>
      <c r="E219" s="307">
        <v>120000</v>
      </c>
      <c r="F219" s="307">
        <v>120000</v>
      </c>
      <c r="G219" s="307">
        <v>125000</v>
      </c>
    </row>
    <row r="220" spans="1:10" x14ac:dyDescent="0.25">
      <c r="A220" s="304" t="s">
        <v>225</v>
      </c>
      <c r="B220" s="303"/>
      <c r="C220" s="307"/>
      <c r="D220" s="307"/>
      <c r="E220" s="307"/>
      <c r="F220" s="307"/>
      <c r="G220" s="307"/>
    </row>
    <row r="221" spans="1:10" x14ac:dyDescent="0.25">
      <c r="A221" s="300">
        <v>3</v>
      </c>
      <c r="B221" s="301" t="s">
        <v>167</v>
      </c>
      <c r="C221" s="307">
        <v>105935.63</v>
      </c>
      <c r="D221" s="307"/>
      <c r="E221" s="307"/>
      <c r="F221" s="307"/>
      <c r="G221" s="307"/>
    </row>
    <row r="222" spans="1:10" x14ac:dyDescent="0.25">
      <c r="A222" s="302">
        <v>32</v>
      </c>
      <c r="B222" s="303" t="s">
        <v>35</v>
      </c>
      <c r="C222" s="307">
        <v>105935.63</v>
      </c>
      <c r="D222" s="307"/>
      <c r="E222" s="307"/>
      <c r="F222" s="307"/>
      <c r="G222" s="307"/>
    </row>
    <row r="223" spans="1:10" x14ac:dyDescent="0.25">
      <c r="A223" s="304" t="s">
        <v>235</v>
      </c>
      <c r="B223" s="303"/>
      <c r="C223" s="307"/>
      <c r="D223" s="307"/>
      <c r="E223" s="307"/>
      <c r="F223" s="307"/>
      <c r="G223" s="307"/>
    </row>
    <row r="224" spans="1:10" x14ac:dyDescent="0.25">
      <c r="A224" s="300">
        <v>3</v>
      </c>
      <c r="B224" s="301" t="s">
        <v>167</v>
      </c>
      <c r="C224" s="307"/>
      <c r="D224" s="307">
        <v>120000</v>
      </c>
      <c r="E224" s="307"/>
      <c r="F224" s="307"/>
      <c r="G224" s="307"/>
    </row>
    <row r="225" spans="1:7" x14ac:dyDescent="0.25">
      <c r="A225" s="302">
        <v>32</v>
      </c>
      <c r="B225" s="303" t="s">
        <v>35</v>
      </c>
      <c r="C225" s="307"/>
      <c r="D225" s="307">
        <v>120000</v>
      </c>
      <c r="E225" s="307"/>
      <c r="F225" s="307"/>
      <c r="G225" s="307"/>
    </row>
    <row r="226" spans="1:7" x14ac:dyDescent="0.25">
      <c r="A226" s="302"/>
      <c r="B226" s="303"/>
      <c r="C226" s="307"/>
      <c r="D226" s="307"/>
      <c r="E226" s="307"/>
      <c r="F226" s="307"/>
      <c r="G226" s="307"/>
    </row>
    <row r="227" spans="1:7" ht="25.5" x14ac:dyDescent="0.25">
      <c r="A227" s="297" t="s">
        <v>217</v>
      </c>
      <c r="B227" s="296" t="s">
        <v>236</v>
      </c>
      <c r="C227" s="310"/>
      <c r="D227" s="311">
        <v>43800</v>
      </c>
      <c r="E227" s="311">
        <f>E230+E229</f>
        <v>91200</v>
      </c>
      <c r="F227" s="310"/>
      <c r="G227" s="310"/>
    </row>
    <row r="228" spans="1:7" x14ac:dyDescent="0.25">
      <c r="A228" s="304" t="s">
        <v>218</v>
      </c>
      <c r="B228" s="303"/>
      <c r="C228" s="307"/>
      <c r="D228" s="307"/>
      <c r="E228" s="307"/>
      <c r="F228" s="307"/>
      <c r="G228" s="307"/>
    </row>
    <row r="229" spans="1:7" x14ac:dyDescent="0.25">
      <c r="A229" s="300">
        <v>3</v>
      </c>
      <c r="B229" s="301" t="s">
        <v>167</v>
      </c>
      <c r="C229" s="307"/>
      <c r="D229" s="307">
        <f>D230+D234</f>
        <v>43800</v>
      </c>
      <c r="E229" s="307">
        <v>86800</v>
      </c>
      <c r="F229" s="307"/>
      <c r="G229" s="307"/>
    </row>
    <row r="230" spans="1:7" x14ac:dyDescent="0.25">
      <c r="A230" s="300">
        <v>31</v>
      </c>
      <c r="B230" s="301" t="s">
        <v>203</v>
      </c>
      <c r="C230" s="307"/>
      <c r="D230" s="307">
        <v>41340</v>
      </c>
      <c r="E230" s="307">
        <v>4400</v>
      </c>
      <c r="F230" s="307"/>
      <c r="G230" s="307"/>
    </row>
    <row r="231" spans="1:7" x14ac:dyDescent="0.25">
      <c r="A231" s="302">
        <v>3111</v>
      </c>
      <c r="B231" s="303" t="s">
        <v>204</v>
      </c>
      <c r="C231" s="307"/>
      <c r="D231" s="307"/>
      <c r="E231" s="307"/>
      <c r="F231" s="307"/>
      <c r="G231" s="307"/>
    </row>
    <row r="232" spans="1:7" x14ac:dyDescent="0.25">
      <c r="A232" s="302">
        <v>3121</v>
      </c>
      <c r="B232" s="303" t="s">
        <v>205</v>
      </c>
      <c r="C232" s="307"/>
      <c r="D232" s="307"/>
      <c r="E232" s="307"/>
      <c r="F232" s="307"/>
      <c r="G232" s="307"/>
    </row>
    <row r="233" spans="1:7" x14ac:dyDescent="0.25">
      <c r="A233" s="302">
        <v>3132</v>
      </c>
      <c r="B233" s="303" t="s">
        <v>206</v>
      </c>
      <c r="C233" s="307"/>
      <c r="D233" s="307"/>
      <c r="E233" s="307"/>
      <c r="F233" s="307"/>
      <c r="G233" s="307"/>
    </row>
    <row r="234" spans="1:7" x14ac:dyDescent="0.25">
      <c r="A234" s="300">
        <v>32</v>
      </c>
      <c r="B234" s="301" t="s">
        <v>35</v>
      </c>
      <c r="C234" s="307"/>
      <c r="D234" s="307">
        <v>2460</v>
      </c>
      <c r="E234" s="307"/>
      <c r="F234" s="307"/>
      <c r="G234" s="307"/>
    </row>
    <row r="235" spans="1:7" x14ac:dyDescent="0.25">
      <c r="A235" s="302">
        <v>3212</v>
      </c>
      <c r="B235" s="303" t="s">
        <v>207</v>
      </c>
      <c r="C235" s="307"/>
      <c r="D235" s="307"/>
      <c r="E235" s="307"/>
      <c r="F235" s="307"/>
      <c r="G235" s="307"/>
    </row>
    <row r="236" spans="1:7" x14ac:dyDescent="0.25">
      <c r="A236" s="298"/>
      <c r="B236" s="299"/>
      <c r="C236" s="307"/>
      <c r="D236" s="307"/>
      <c r="E236" s="307"/>
      <c r="F236" s="307"/>
      <c r="G236" s="307"/>
    </row>
    <row r="237" spans="1:7" ht="25.5" x14ac:dyDescent="0.25">
      <c r="A237" s="297" t="s">
        <v>219</v>
      </c>
      <c r="B237" s="296" t="s">
        <v>237</v>
      </c>
      <c r="C237" s="310"/>
      <c r="D237" s="310"/>
      <c r="E237" s="311">
        <f>E240+E244</f>
        <v>45200</v>
      </c>
      <c r="F237" s="311">
        <v>64400</v>
      </c>
      <c r="G237" s="310"/>
    </row>
    <row r="238" spans="1:7" x14ac:dyDescent="0.25">
      <c r="A238" s="304" t="s">
        <v>218</v>
      </c>
      <c r="B238" s="303"/>
      <c r="C238" s="307"/>
      <c r="D238" s="307"/>
      <c r="E238" s="307"/>
      <c r="F238" s="307"/>
      <c r="G238" s="307"/>
    </row>
    <row r="239" spans="1:7" x14ac:dyDescent="0.25">
      <c r="A239" s="300">
        <v>3</v>
      </c>
      <c r="B239" s="301" t="s">
        <v>167</v>
      </c>
      <c r="C239" s="307"/>
      <c r="D239" s="307"/>
      <c r="E239" s="307"/>
      <c r="F239" s="307"/>
      <c r="G239" s="307"/>
    </row>
    <row r="240" spans="1:7" x14ac:dyDescent="0.25">
      <c r="A240" s="300">
        <v>31</v>
      </c>
      <c r="B240" s="301" t="s">
        <v>203</v>
      </c>
      <c r="C240" s="307"/>
      <c r="D240" s="307"/>
      <c r="E240" s="307">
        <v>44100</v>
      </c>
      <c r="F240" s="307">
        <v>62000</v>
      </c>
      <c r="G240" s="307"/>
    </row>
    <row r="241" spans="1:7" x14ac:dyDescent="0.25">
      <c r="A241" s="302">
        <v>3111</v>
      </c>
      <c r="B241" s="303" t="s">
        <v>204</v>
      </c>
      <c r="C241" s="307"/>
      <c r="D241" s="307"/>
      <c r="E241" s="307"/>
      <c r="F241" s="307"/>
      <c r="G241" s="307"/>
    </row>
    <row r="242" spans="1:7" x14ac:dyDescent="0.25">
      <c r="A242" s="302">
        <v>3121</v>
      </c>
      <c r="B242" s="303" t="s">
        <v>205</v>
      </c>
      <c r="C242" s="307"/>
      <c r="D242" s="307"/>
      <c r="E242" s="307"/>
      <c r="F242" s="307"/>
      <c r="G242" s="307"/>
    </row>
    <row r="243" spans="1:7" x14ac:dyDescent="0.25">
      <c r="A243" s="302">
        <v>3132</v>
      </c>
      <c r="B243" s="303" t="s">
        <v>206</v>
      </c>
      <c r="C243" s="307"/>
      <c r="D243" s="307"/>
      <c r="E243" s="307"/>
      <c r="F243" s="307"/>
      <c r="G243" s="307"/>
    </row>
    <row r="244" spans="1:7" x14ac:dyDescent="0.25">
      <c r="A244" s="300">
        <v>32</v>
      </c>
      <c r="B244" s="301" t="s">
        <v>35</v>
      </c>
      <c r="C244" s="307"/>
      <c r="D244" s="307"/>
      <c r="E244" s="307">
        <v>1100</v>
      </c>
      <c r="F244" s="307">
        <v>2400</v>
      </c>
      <c r="G244" s="307"/>
    </row>
    <row r="245" spans="1:7" x14ac:dyDescent="0.25">
      <c r="A245" s="302">
        <v>3212</v>
      </c>
      <c r="B245" s="303" t="s">
        <v>207</v>
      </c>
      <c r="C245" s="307"/>
      <c r="D245" s="307"/>
      <c r="E245" s="307"/>
      <c r="F245" s="307"/>
      <c r="G245" s="307"/>
    </row>
    <row r="246" spans="1:7" x14ac:dyDescent="0.25">
      <c r="A246" s="298"/>
      <c r="B246" s="299"/>
      <c r="C246" s="307"/>
      <c r="D246" s="307"/>
      <c r="E246" s="307"/>
      <c r="F246" s="307"/>
      <c r="G246" s="307"/>
    </row>
    <row r="247" spans="1:7" x14ac:dyDescent="0.25">
      <c r="A247" s="306" t="s">
        <v>55</v>
      </c>
      <c r="B247" s="306"/>
      <c r="C247" s="306"/>
      <c r="D247" s="43"/>
      <c r="E247" s="43"/>
      <c r="F247" s="43"/>
      <c r="G247" s="43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40"/>
  <sheetViews>
    <sheetView topLeftCell="A121" workbookViewId="0">
      <selection activeCell="M21" sqref="M21"/>
    </sheetView>
  </sheetViews>
  <sheetFormatPr defaultRowHeight="15" x14ac:dyDescent="0.25"/>
  <cols>
    <col min="1" max="1" width="24.140625" customWidth="1"/>
    <col min="2" max="2" width="27.5703125" customWidth="1"/>
    <col min="4" max="4" width="13.140625" customWidth="1"/>
    <col min="5" max="8" width="12.7109375" customWidth="1"/>
    <col min="9" max="9" width="13.28515625" hidden="1" customWidth="1"/>
    <col min="257" max="257" width="24.140625" customWidth="1"/>
    <col min="258" max="258" width="27.5703125" customWidth="1"/>
    <col min="260" max="260" width="13.140625" customWidth="1"/>
    <col min="261" max="264" width="12.7109375" customWidth="1"/>
    <col min="265" max="265" width="0" hidden="1" customWidth="1"/>
    <col min="513" max="513" width="24.140625" customWidth="1"/>
    <col min="514" max="514" width="27.5703125" customWidth="1"/>
    <col min="516" max="516" width="13.140625" customWidth="1"/>
    <col min="517" max="520" width="12.7109375" customWidth="1"/>
    <col min="521" max="521" width="0" hidden="1" customWidth="1"/>
    <col min="769" max="769" width="24.140625" customWidth="1"/>
    <col min="770" max="770" width="27.5703125" customWidth="1"/>
    <col min="772" max="772" width="13.140625" customWidth="1"/>
    <col min="773" max="776" width="12.7109375" customWidth="1"/>
    <col min="777" max="777" width="0" hidden="1" customWidth="1"/>
    <col min="1025" max="1025" width="24.140625" customWidth="1"/>
    <col min="1026" max="1026" width="27.5703125" customWidth="1"/>
    <col min="1028" max="1028" width="13.140625" customWidth="1"/>
    <col min="1029" max="1032" width="12.7109375" customWidth="1"/>
    <col min="1033" max="1033" width="0" hidden="1" customWidth="1"/>
    <col min="1281" max="1281" width="24.140625" customWidth="1"/>
    <col min="1282" max="1282" width="27.5703125" customWidth="1"/>
    <col min="1284" max="1284" width="13.140625" customWidth="1"/>
    <col min="1285" max="1288" width="12.7109375" customWidth="1"/>
    <col min="1289" max="1289" width="0" hidden="1" customWidth="1"/>
    <col min="1537" max="1537" width="24.140625" customWidth="1"/>
    <col min="1538" max="1538" width="27.5703125" customWidth="1"/>
    <col min="1540" max="1540" width="13.140625" customWidth="1"/>
    <col min="1541" max="1544" width="12.7109375" customWidth="1"/>
    <col min="1545" max="1545" width="0" hidden="1" customWidth="1"/>
    <col min="1793" max="1793" width="24.140625" customWidth="1"/>
    <col min="1794" max="1794" width="27.5703125" customWidth="1"/>
    <col min="1796" max="1796" width="13.140625" customWidth="1"/>
    <col min="1797" max="1800" width="12.7109375" customWidth="1"/>
    <col min="1801" max="1801" width="0" hidden="1" customWidth="1"/>
    <col min="2049" max="2049" width="24.140625" customWidth="1"/>
    <col min="2050" max="2050" width="27.5703125" customWidth="1"/>
    <col min="2052" max="2052" width="13.140625" customWidth="1"/>
    <col min="2053" max="2056" width="12.7109375" customWidth="1"/>
    <col min="2057" max="2057" width="0" hidden="1" customWidth="1"/>
    <col min="2305" max="2305" width="24.140625" customWidth="1"/>
    <col min="2306" max="2306" width="27.5703125" customWidth="1"/>
    <col min="2308" max="2308" width="13.140625" customWidth="1"/>
    <col min="2309" max="2312" width="12.7109375" customWidth="1"/>
    <col min="2313" max="2313" width="0" hidden="1" customWidth="1"/>
    <col min="2561" max="2561" width="24.140625" customWidth="1"/>
    <col min="2562" max="2562" width="27.5703125" customWidth="1"/>
    <col min="2564" max="2564" width="13.140625" customWidth="1"/>
    <col min="2565" max="2568" width="12.7109375" customWidth="1"/>
    <col min="2569" max="2569" width="0" hidden="1" customWidth="1"/>
    <col min="2817" max="2817" width="24.140625" customWidth="1"/>
    <col min="2818" max="2818" width="27.5703125" customWidth="1"/>
    <col min="2820" max="2820" width="13.140625" customWidth="1"/>
    <col min="2821" max="2824" width="12.7109375" customWidth="1"/>
    <col min="2825" max="2825" width="0" hidden="1" customWidth="1"/>
    <col min="3073" max="3073" width="24.140625" customWidth="1"/>
    <col min="3074" max="3074" width="27.5703125" customWidth="1"/>
    <col min="3076" max="3076" width="13.140625" customWidth="1"/>
    <col min="3077" max="3080" width="12.7109375" customWidth="1"/>
    <col min="3081" max="3081" width="0" hidden="1" customWidth="1"/>
    <col min="3329" max="3329" width="24.140625" customWidth="1"/>
    <col min="3330" max="3330" width="27.5703125" customWidth="1"/>
    <col min="3332" max="3332" width="13.140625" customWidth="1"/>
    <col min="3333" max="3336" width="12.7109375" customWidth="1"/>
    <col min="3337" max="3337" width="0" hidden="1" customWidth="1"/>
    <col min="3585" max="3585" width="24.140625" customWidth="1"/>
    <col min="3586" max="3586" width="27.5703125" customWidth="1"/>
    <col min="3588" max="3588" width="13.140625" customWidth="1"/>
    <col min="3589" max="3592" width="12.7109375" customWidth="1"/>
    <col min="3593" max="3593" width="0" hidden="1" customWidth="1"/>
    <col min="3841" max="3841" width="24.140625" customWidth="1"/>
    <col min="3842" max="3842" width="27.5703125" customWidth="1"/>
    <col min="3844" max="3844" width="13.140625" customWidth="1"/>
    <col min="3845" max="3848" width="12.7109375" customWidth="1"/>
    <col min="3849" max="3849" width="0" hidden="1" customWidth="1"/>
    <col min="4097" max="4097" width="24.140625" customWidth="1"/>
    <col min="4098" max="4098" width="27.5703125" customWidth="1"/>
    <col min="4100" max="4100" width="13.140625" customWidth="1"/>
    <col min="4101" max="4104" width="12.7109375" customWidth="1"/>
    <col min="4105" max="4105" width="0" hidden="1" customWidth="1"/>
    <col min="4353" max="4353" width="24.140625" customWidth="1"/>
    <col min="4354" max="4354" width="27.5703125" customWidth="1"/>
    <col min="4356" max="4356" width="13.140625" customWidth="1"/>
    <col min="4357" max="4360" width="12.7109375" customWidth="1"/>
    <col min="4361" max="4361" width="0" hidden="1" customWidth="1"/>
    <col min="4609" max="4609" width="24.140625" customWidth="1"/>
    <col min="4610" max="4610" width="27.5703125" customWidth="1"/>
    <col min="4612" max="4612" width="13.140625" customWidth="1"/>
    <col min="4613" max="4616" width="12.7109375" customWidth="1"/>
    <col min="4617" max="4617" width="0" hidden="1" customWidth="1"/>
    <col min="4865" max="4865" width="24.140625" customWidth="1"/>
    <col min="4866" max="4866" width="27.5703125" customWidth="1"/>
    <col min="4868" max="4868" width="13.140625" customWidth="1"/>
    <col min="4869" max="4872" width="12.7109375" customWidth="1"/>
    <col min="4873" max="4873" width="0" hidden="1" customWidth="1"/>
    <col min="5121" max="5121" width="24.140625" customWidth="1"/>
    <col min="5122" max="5122" width="27.5703125" customWidth="1"/>
    <col min="5124" max="5124" width="13.140625" customWidth="1"/>
    <col min="5125" max="5128" width="12.7109375" customWidth="1"/>
    <col min="5129" max="5129" width="0" hidden="1" customWidth="1"/>
    <col min="5377" max="5377" width="24.140625" customWidth="1"/>
    <col min="5378" max="5378" width="27.5703125" customWidth="1"/>
    <col min="5380" max="5380" width="13.140625" customWidth="1"/>
    <col min="5381" max="5384" width="12.7109375" customWidth="1"/>
    <col min="5385" max="5385" width="0" hidden="1" customWidth="1"/>
    <col min="5633" max="5633" width="24.140625" customWidth="1"/>
    <col min="5634" max="5634" width="27.5703125" customWidth="1"/>
    <col min="5636" max="5636" width="13.140625" customWidth="1"/>
    <col min="5637" max="5640" width="12.7109375" customWidth="1"/>
    <col min="5641" max="5641" width="0" hidden="1" customWidth="1"/>
    <col min="5889" max="5889" width="24.140625" customWidth="1"/>
    <col min="5890" max="5890" width="27.5703125" customWidth="1"/>
    <col min="5892" max="5892" width="13.140625" customWidth="1"/>
    <col min="5893" max="5896" width="12.7109375" customWidth="1"/>
    <col min="5897" max="5897" width="0" hidden="1" customWidth="1"/>
    <col min="6145" max="6145" width="24.140625" customWidth="1"/>
    <col min="6146" max="6146" width="27.5703125" customWidth="1"/>
    <col min="6148" max="6148" width="13.140625" customWidth="1"/>
    <col min="6149" max="6152" width="12.7109375" customWidth="1"/>
    <col min="6153" max="6153" width="0" hidden="1" customWidth="1"/>
    <col min="6401" max="6401" width="24.140625" customWidth="1"/>
    <col min="6402" max="6402" width="27.5703125" customWidth="1"/>
    <col min="6404" max="6404" width="13.140625" customWidth="1"/>
    <col min="6405" max="6408" width="12.7109375" customWidth="1"/>
    <col min="6409" max="6409" width="0" hidden="1" customWidth="1"/>
    <col min="6657" max="6657" width="24.140625" customWidth="1"/>
    <col min="6658" max="6658" width="27.5703125" customWidth="1"/>
    <col min="6660" max="6660" width="13.140625" customWidth="1"/>
    <col min="6661" max="6664" width="12.7109375" customWidth="1"/>
    <col min="6665" max="6665" width="0" hidden="1" customWidth="1"/>
    <col min="6913" max="6913" width="24.140625" customWidth="1"/>
    <col min="6914" max="6914" width="27.5703125" customWidth="1"/>
    <col min="6916" max="6916" width="13.140625" customWidth="1"/>
    <col min="6917" max="6920" width="12.7109375" customWidth="1"/>
    <col min="6921" max="6921" width="0" hidden="1" customWidth="1"/>
    <col min="7169" max="7169" width="24.140625" customWidth="1"/>
    <col min="7170" max="7170" width="27.5703125" customWidth="1"/>
    <col min="7172" max="7172" width="13.140625" customWidth="1"/>
    <col min="7173" max="7176" width="12.7109375" customWidth="1"/>
    <col min="7177" max="7177" width="0" hidden="1" customWidth="1"/>
    <col min="7425" max="7425" width="24.140625" customWidth="1"/>
    <col min="7426" max="7426" width="27.5703125" customWidth="1"/>
    <col min="7428" max="7428" width="13.140625" customWidth="1"/>
    <col min="7429" max="7432" width="12.7109375" customWidth="1"/>
    <col min="7433" max="7433" width="0" hidden="1" customWidth="1"/>
    <col min="7681" max="7681" width="24.140625" customWidth="1"/>
    <col min="7682" max="7682" width="27.5703125" customWidth="1"/>
    <col min="7684" max="7684" width="13.140625" customWidth="1"/>
    <col min="7685" max="7688" width="12.7109375" customWidth="1"/>
    <col min="7689" max="7689" width="0" hidden="1" customWidth="1"/>
    <col min="7937" max="7937" width="24.140625" customWidth="1"/>
    <col min="7938" max="7938" width="27.5703125" customWidth="1"/>
    <col min="7940" max="7940" width="13.140625" customWidth="1"/>
    <col min="7941" max="7944" width="12.7109375" customWidth="1"/>
    <col min="7945" max="7945" width="0" hidden="1" customWidth="1"/>
    <col min="8193" max="8193" width="24.140625" customWidth="1"/>
    <col min="8194" max="8194" width="27.5703125" customWidth="1"/>
    <col min="8196" max="8196" width="13.140625" customWidth="1"/>
    <col min="8197" max="8200" width="12.7109375" customWidth="1"/>
    <col min="8201" max="8201" width="0" hidden="1" customWidth="1"/>
    <col min="8449" max="8449" width="24.140625" customWidth="1"/>
    <col min="8450" max="8450" width="27.5703125" customWidth="1"/>
    <col min="8452" max="8452" width="13.140625" customWidth="1"/>
    <col min="8453" max="8456" width="12.7109375" customWidth="1"/>
    <col min="8457" max="8457" width="0" hidden="1" customWidth="1"/>
    <col min="8705" max="8705" width="24.140625" customWidth="1"/>
    <col min="8706" max="8706" width="27.5703125" customWidth="1"/>
    <col min="8708" max="8708" width="13.140625" customWidth="1"/>
    <col min="8709" max="8712" width="12.7109375" customWidth="1"/>
    <col min="8713" max="8713" width="0" hidden="1" customWidth="1"/>
    <col min="8961" max="8961" width="24.140625" customWidth="1"/>
    <col min="8962" max="8962" width="27.5703125" customWidth="1"/>
    <col min="8964" max="8964" width="13.140625" customWidth="1"/>
    <col min="8965" max="8968" width="12.7109375" customWidth="1"/>
    <col min="8969" max="8969" width="0" hidden="1" customWidth="1"/>
    <col min="9217" max="9217" width="24.140625" customWidth="1"/>
    <col min="9218" max="9218" width="27.5703125" customWidth="1"/>
    <col min="9220" max="9220" width="13.140625" customWidth="1"/>
    <col min="9221" max="9224" width="12.7109375" customWidth="1"/>
    <col min="9225" max="9225" width="0" hidden="1" customWidth="1"/>
    <col min="9473" max="9473" width="24.140625" customWidth="1"/>
    <col min="9474" max="9474" width="27.5703125" customWidth="1"/>
    <col min="9476" max="9476" width="13.140625" customWidth="1"/>
    <col min="9477" max="9480" width="12.7109375" customWidth="1"/>
    <col min="9481" max="9481" width="0" hidden="1" customWidth="1"/>
    <col min="9729" max="9729" width="24.140625" customWidth="1"/>
    <col min="9730" max="9730" width="27.5703125" customWidth="1"/>
    <col min="9732" max="9732" width="13.140625" customWidth="1"/>
    <col min="9733" max="9736" width="12.7109375" customWidth="1"/>
    <col min="9737" max="9737" width="0" hidden="1" customWidth="1"/>
    <col min="9985" max="9985" width="24.140625" customWidth="1"/>
    <col min="9986" max="9986" width="27.5703125" customWidth="1"/>
    <col min="9988" max="9988" width="13.140625" customWidth="1"/>
    <col min="9989" max="9992" width="12.7109375" customWidth="1"/>
    <col min="9993" max="9993" width="0" hidden="1" customWidth="1"/>
    <col min="10241" max="10241" width="24.140625" customWidth="1"/>
    <col min="10242" max="10242" width="27.5703125" customWidth="1"/>
    <col min="10244" max="10244" width="13.140625" customWidth="1"/>
    <col min="10245" max="10248" width="12.7109375" customWidth="1"/>
    <col min="10249" max="10249" width="0" hidden="1" customWidth="1"/>
    <col min="10497" max="10497" width="24.140625" customWidth="1"/>
    <col min="10498" max="10498" width="27.5703125" customWidth="1"/>
    <col min="10500" max="10500" width="13.140625" customWidth="1"/>
    <col min="10501" max="10504" width="12.7109375" customWidth="1"/>
    <col min="10505" max="10505" width="0" hidden="1" customWidth="1"/>
    <col min="10753" max="10753" width="24.140625" customWidth="1"/>
    <col min="10754" max="10754" width="27.5703125" customWidth="1"/>
    <col min="10756" max="10756" width="13.140625" customWidth="1"/>
    <col min="10757" max="10760" width="12.7109375" customWidth="1"/>
    <col min="10761" max="10761" width="0" hidden="1" customWidth="1"/>
    <col min="11009" max="11009" width="24.140625" customWidth="1"/>
    <col min="11010" max="11010" width="27.5703125" customWidth="1"/>
    <col min="11012" max="11012" width="13.140625" customWidth="1"/>
    <col min="11013" max="11016" width="12.7109375" customWidth="1"/>
    <col min="11017" max="11017" width="0" hidden="1" customWidth="1"/>
    <col min="11265" max="11265" width="24.140625" customWidth="1"/>
    <col min="11266" max="11266" width="27.5703125" customWidth="1"/>
    <col min="11268" max="11268" width="13.140625" customWidth="1"/>
    <col min="11269" max="11272" width="12.7109375" customWidth="1"/>
    <col min="11273" max="11273" width="0" hidden="1" customWidth="1"/>
    <col min="11521" max="11521" width="24.140625" customWidth="1"/>
    <col min="11522" max="11522" width="27.5703125" customWidth="1"/>
    <col min="11524" max="11524" width="13.140625" customWidth="1"/>
    <col min="11525" max="11528" width="12.7109375" customWidth="1"/>
    <col min="11529" max="11529" width="0" hidden="1" customWidth="1"/>
    <col min="11777" max="11777" width="24.140625" customWidth="1"/>
    <col min="11778" max="11778" width="27.5703125" customWidth="1"/>
    <col min="11780" max="11780" width="13.140625" customWidth="1"/>
    <col min="11781" max="11784" width="12.7109375" customWidth="1"/>
    <col min="11785" max="11785" width="0" hidden="1" customWidth="1"/>
    <col min="12033" max="12033" width="24.140625" customWidth="1"/>
    <col min="12034" max="12034" width="27.5703125" customWidth="1"/>
    <col min="12036" max="12036" width="13.140625" customWidth="1"/>
    <col min="12037" max="12040" width="12.7109375" customWidth="1"/>
    <col min="12041" max="12041" width="0" hidden="1" customWidth="1"/>
    <col min="12289" max="12289" width="24.140625" customWidth="1"/>
    <col min="12290" max="12290" width="27.5703125" customWidth="1"/>
    <col min="12292" max="12292" width="13.140625" customWidth="1"/>
    <col min="12293" max="12296" width="12.7109375" customWidth="1"/>
    <col min="12297" max="12297" width="0" hidden="1" customWidth="1"/>
    <col min="12545" max="12545" width="24.140625" customWidth="1"/>
    <col min="12546" max="12546" width="27.5703125" customWidth="1"/>
    <col min="12548" max="12548" width="13.140625" customWidth="1"/>
    <col min="12549" max="12552" width="12.7109375" customWidth="1"/>
    <col min="12553" max="12553" width="0" hidden="1" customWidth="1"/>
    <col min="12801" max="12801" width="24.140625" customWidth="1"/>
    <col min="12802" max="12802" width="27.5703125" customWidth="1"/>
    <col min="12804" max="12804" width="13.140625" customWidth="1"/>
    <col min="12805" max="12808" width="12.7109375" customWidth="1"/>
    <col min="12809" max="12809" width="0" hidden="1" customWidth="1"/>
    <col min="13057" max="13057" width="24.140625" customWidth="1"/>
    <col min="13058" max="13058" width="27.5703125" customWidth="1"/>
    <col min="13060" max="13060" width="13.140625" customWidth="1"/>
    <col min="13061" max="13064" width="12.7109375" customWidth="1"/>
    <col min="13065" max="13065" width="0" hidden="1" customWidth="1"/>
    <col min="13313" max="13313" width="24.140625" customWidth="1"/>
    <col min="13314" max="13314" width="27.5703125" customWidth="1"/>
    <col min="13316" max="13316" width="13.140625" customWidth="1"/>
    <col min="13317" max="13320" width="12.7109375" customWidth="1"/>
    <col min="13321" max="13321" width="0" hidden="1" customWidth="1"/>
    <col min="13569" max="13569" width="24.140625" customWidth="1"/>
    <col min="13570" max="13570" width="27.5703125" customWidth="1"/>
    <col min="13572" max="13572" width="13.140625" customWidth="1"/>
    <col min="13573" max="13576" width="12.7109375" customWidth="1"/>
    <col min="13577" max="13577" width="0" hidden="1" customWidth="1"/>
    <col min="13825" max="13825" width="24.140625" customWidth="1"/>
    <col min="13826" max="13826" width="27.5703125" customWidth="1"/>
    <col min="13828" max="13828" width="13.140625" customWidth="1"/>
    <col min="13829" max="13832" width="12.7109375" customWidth="1"/>
    <col min="13833" max="13833" width="0" hidden="1" customWidth="1"/>
    <col min="14081" max="14081" width="24.140625" customWidth="1"/>
    <col min="14082" max="14082" width="27.5703125" customWidth="1"/>
    <col min="14084" max="14084" width="13.140625" customWidth="1"/>
    <col min="14085" max="14088" width="12.7109375" customWidth="1"/>
    <col min="14089" max="14089" width="0" hidden="1" customWidth="1"/>
    <col min="14337" max="14337" width="24.140625" customWidth="1"/>
    <col min="14338" max="14338" width="27.5703125" customWidth="1"/>
    <col min="14340" max="14340" width="13.140625" customWidth="1"/>
    <col min="14341" max="14344" width="12.7109375" customWidth="1"/>
    <col min="14345" max="14345" width="0" hidden="1" customWidth="1"/>
    <col min="14593" max="14593" width="24.140625" customWidth="1"/>
    <col min="14594" max="14594" width="27.5703125" customWidth="1"/>
    <col min="14596" max="14596" width="13.140625" customWidth="1"/>
    <col min="14597" max="14600" width="12.7109375" customWidth="1"/>
    <col min="14601" max="14601" width="0" hidden="1" customWidth="1"/>
    <col min="14849" max="14849" width="24.140625" customWidth="1"/>
    <col min="14850" max="14850" width="27.5703125" customWidth="1"/>
    <col min="14852" max="14852" width="13.140625" customWidth="1"/>
    <col min="14853" max="14856" width="12.7109375" customWidth="1"/>
    <col min="14857" max="14857" width="0" hidden="1" customWidth="1"/>
    <col min="15105" max="15105" width="24.140625" customWidth="1"/>
    <col min="15106" max="15106" width="27.5703125" customWidth="1"/>
    <col min="15108" max="15108" width="13.140625" customWidth="1"/>
    <col min="15109" max="15112" width="12.7109375" customWidth="1"/>
    <col min="15113" max="15113" width="0" hidden="1" customWidth="1"/>
    <col min="15361" max="15361" width="24.140625" customWidth="1"/>
    <col min="15362" max="15362" width="27.5703125" customWidth="1"/>
    <col min="15364" max="15364" width="13.140625" customWidth="1"/>
    <col min="15365" max="15368" width="12.7109375" customWidth="1"/>
    <col min="15369" max="15369" width="0" hidden="1" customWidth="1"/>
    <col min="15617" max="15617" width="24.140625" customWidth="1"/>
    <col min="15618" max="15618" width="27.5703125" customWidth="1"/>
    <col min="15620" max="15620" width="13.140625" customWidth="1"/>
    <col min="15621" max="15624" width="12.7109375" customWidth="1"/>
    <col min="15625" max="15625" width="0" hidden="1" customWidth="1"/>
    <col min="15873" max="15873" width="24.140625" customWidth="1"/>
    <col min="15874" max="15874" width="27.5703125" customWidth="1"/>
    <col min="15876" max="15876" width="13.140625" customWidth="1"/>
    <col min="15877" max="15880" width="12.7109375" customWidth="1"/>
    <col min="15881" max="15881" width="0" hidden="1" customWidth="1"/>
    <col min="16129" max="16129" width="24.140625" customWidth="1"/>
    <col min="16130" max="16130" width="27.5703125" customWidth="1"/>
    <col min="16132" max="16132" width="13.140625" customWidth="1"/>
    <col min="16133" max="16136" width="12.7109375" customWidth="1"/>
    <col min="16137" max="16137" width="0" hidden="1" customWidth="1"/>
  </cols>
  <sheetData>
    <row r="3" spans="1:10" x14ac:dyDescent="0.25">
      <c r="C3" s="347" t="s">
        <v>49</v>
      </c>
      <c r="D3" s="348"/>
      <c r="E3" s="348"/>
      <c r="F3" s="348"/>
      <c r="G3" s="106"/>
      <c r="H3" s="106"/>
      <c r="I3" s="107"/>
    </row>
    <row r="4" spans="1:10" x14ac:dyDescent="0.25">
      <c r="B4" s="349" t="s">
        <v>83</v>
      </c>
      <c r="C4" s="349"/>
      <c r="D4" s="349"/>
      <c r="E4" s="349"/>
      <c r="F4" s="349"/>
      <c r="G4" s="349"/>
      <c r="H4" s="349"/>
      <c r="I4" s="349"/>
    </row>
    <row r="5" spans="1:10" x14ac:dyDescent="0.25">
      <c r="A5" s="350"/>
      <c r="B5" s="350"/>
      <c r="C5" s="350"/>
      <c r="D5" s="350"/>
      <c r="E5" s="350"/>
      <c r="F5" s="350"/>
      <c r="G5" s="350"/>
      <c r="H5" s="350"/>
      <c r="I5" s="350"/>
    </row>
    <row r="6" spans="1:10" ht="15.75" thickBot="1" x14ac:dyDescent="0.3">
      <c r="A6" s="350"/>
      <c r="B6" s="350"/>
      <c r="C6" s="350"/>
      <c r="D6" s="350"/>
      <c r="E6" s="350"/>
      <c r="F6" s="350"/>
      <c r="G6" s="350"/>
      <c r="H6" s="350"/>
      <c r="I6" s="350"/>
    </row>
    <row r="7" spans="1:10" ht="27" thickBot="1" x14ac:dyDescent="0.3">
      <c r="A7" s="108" t="s">
        <v>84</v>
      </c>
      <c r="B7" s="109" t="s">
        <v>85</v>
      </c>
      <c r="C7" s="110" t="s">
        <v>86</v>
      </c>
      <c r="D7" s="111" t="s">
        <v>137</v>
      </c>
      <c r="E7" s="111" t="s">
        <v>138</v>
      </c>
      <c r="F7" s="111" t="s">
        <v>139</v>
      </c>
      <c r="G7" s="111" t="s">
        <v>87</v>
      </c>
      <c r="H7" s="111" t="s">
        <v>140</v>
      </c>
      <c r="I7" s="112"/>
    </row>
    <row r="8" spans="1:10" ht="27" thickBot="1" x14ac:dyDescent="0.3">
      <c r="A8" s="113" t="s">
        <v>88</v>
      </c>
      <c r="B8" s="114" t="s">
        <v>89</v>
      </c>
      <c r="C8" s="86">
        <v>11</v>
      </c>
      <c r="D8" s="115"/>
      <c r="E8" s="115"/>
      <c r="F8" s="115"/>
      <c r="G8" s="115"/>
      <c r="H8" s="115"/>
      <c r="I8" s="116"/>
    </row>
    <row r="9" spans="1:10" ht="27" thickBot="1" x14ac:dyDescent="0.3">
      <c r="A9" s="113" t="s">
        <v>90</v>
      </c>
      <c r="B9" s="114" t="s">
        <v>89</v>
      </c>
      <c r="C9" s="86">
        <v>11</v>
      </c>
      <c r="D9" s="115"/>
      <c r="E9" s="115"/>
      <c r="F9" s="115"/>
      <c r="G9" s="115"/>
      <c r="H9" s="115"/>
      <c r="I9" s="116"/>
    </row>
    <row r="10" spans="1:10" x14ac:dyDescent="0.25">
      <c r="A10" s="113">
        <v>3</v>
      </c>
      <c r="B10" s="117" t="s">
        <v>33</v>
      </c>
      <c r="C10" s="118"/>
      <c r="D10" s="115"/>
      <c r="E10" s="115"/>
      <c r="F10" s="115"/>
      <c r="G10" s="115"/>
      <c r="H10" s="115"/>
      <c r="I10" s="116"/>
    </row>
    <row r="11" spans="1:10" x14ac:dyDescent="0.25">
      <c r="A11" s="113">
        <v>32</v>
      </c>
      <c r="B11" s="85" t="s">
        <v>35</v>
      </c>
      <c r="C11" s="86">
        <v>11</v>
      </c>
      <c r="D11" s="119"/>
      <c r="E11" s="119"/>
      <c r="F11" s="119"/>
      <c r="G11" s="119"/>
      <c r="H11" s="119"/>
      <c r="I11" s="120"/>
    </row>
    <row r="12" spans="1:10" x14ac:dyDescent="0.25">
      <c r="A12" s="121">
        <v>34</v>
      </c>
      <c r="B12" s="122" t="s">
        <v>91</v>
      </c>
      <c r="C12" s="86">
        <v>11</v>
      </c>
      <c r="D12" s="123"/>
      <c r="E12" s="119"/>
      <c r="F12" s="119"/>
      <c r="G12" s="119"/>
      <c r="H12" s="119"/>
      <c r="I12" s="120"/>
    </row>
    <row r="13" spans="1:10" ht="15.75" thickBot="1" x14ac:dyDescent="0.3">
      <c r="A13" s="124"/>
      <c r="B13" s="125"/>
      <c r="C13" s="126"/>
      <c r="D13" s="127"/>
      <c r="E13" s="128"/>
      <c r="F13" s="128"/>
      <c r="G13" s="128"/>
      <c r="H13" s="128"/>
      <c r="I13" s="116"/>
    </row>
    <row r="14" spans="1:10" ht="15.75" thickBot="1" x14ac:dyDescent="0.3">
      <c r="A14" s="129"/>
      <c r="B14" s="130" t="s">
        <v>92</v>
      </c>
      <c r="C14" s="130"/>
      <c r="D14" s="131">
        <f>SUM(D11:D13)</f>
        <v>0</v>
      </c>
      <c r="E14" s="131">
        <f>SUM(E11:E13)</f>
        <v>0</v>
      </c>
      <c r="F14" s="131">
        <f>SUM(F11:F13)</f>
        <v>0</v>
      </c>
      <c r="G14" s="131">
        <f>SUM(G11:G13)</f>
        <v>0</v>
      </c>
      <c r="H14" s="131">
        <f>SUM(H11:H13)</f>
        <v>0</v>
      </c>
      <c r="I14" s="132"/>
    </row>
    <row r="15" spans="1:10" ht="15.75" thickBot="1" x14ac:dyDescent="0.3">
      <c r="A15" s="107"/>
      <c r="B15" s="107"/>
      <c r="D15" s="346"/>
      <c r="E15" s="346"/>
      <c r="F15" s="346"/>
      <c r="G15" s="346"/>
      <c r="H15" s="346"/>
      <c r="I15" s="346"/>
      <c r="J15" s="267"/>
    </row>
    <row r="16" spans="1:10" ht="28.5" customHeight="1" thickBot="1" x14ac:dyDescent="0.3">
      <c r="A16" s="133" t="s">
        <v>84</v>
      </c>
      <c r="B16" s="134" t="s">
        <v>85</v>
      </c>
      <c r="C16" s="135" t="s">
        <v>86</v>
      </c>
      <c r="D16" s="111" t="s">
        <v>138</v>
      </c>
      <c r="E16" s="111" t="s">
        <v>138</v>
      </c>
      <c r="F16" s="111" t="s">
        <v>139</v>
      </c>
      <c r="G16" s="111" t="s">
        <v>87</v>
      </c>
      <c r="H16" s="111" t="s">
        <v>140</v>
      </c>
      <c r="I16" s="112"/>
      <c r="J16" s="268"/>
    </row>
    <row r="17" spans="1:10" ht="26.25" x14ac:dyDescent="0.25">
      <c r="A17" s="118" t="s">
        <v>93</v>
      </c>
      <c r="B17" s="117" t="s">
        <v>94</v>
      </c>
      <c r="C17" s="118">
        <v>11</v>
      </c>
      <c r="D17" s="136">
        <f>D18</f>
        <v>0</v>
      </c>
      <c r="E17" s="136">
        <f>E18</f>
        <v>0</v>
      </c>
      <c r="F17" s="136">
        <f>F18</f>
        <v>0</v>
      </c>
      <c r="G17" s="136">
        <f>G18</f>
        <v>0</v>
      </c>
      <c r="H17" s="136">
        <f>H18</f>
        <v>0</v>
      </c>
      <c r="I17" s="119"/>
      <c r="J17" s="178"/>
    </row>
    <row r="18" spans="1:10" x14ac:dyDescent="0.25">
      <c r="A18" s="137" t="s">
        <v>95</v>
      </c>
      <c r="B18" s="138" t="s">
        <v>96</v>
      </c>
      <c r="C18" s="137"/>
      <c r="D18" s="139">
        <f>D19+D26</f>
        <v>0</v>
      </c>
      <c r="E18" s="139">
        <f>E19+E26</f>
        <v>0</v>
      </c>
      <c r="F18" s="139">
        <f>F19+F26</f>
        <v>0</v>
      </c>
      <c r="G18" s="139">
        <f>G19+G26</f>
        <v>0</v>
      </c>
      <c r="H18" s="139">
        <f>H19+H26</f>
        <v>0</v>
      </c>
      <c r="I18" s="119"/>
      <c r="J18" s="269"/>
    </row>
    <row r="19" spans="1:10" ht="26.25" x14ac:dyDescent="0.25">
      <c r="A19" s="137" t="s">
        <v>97</v>
      </c>
      <c r="B19" s="140" t="s">
        <v>98</v>
      </c>
      <c r="C19" s="137">
        <v>11</v>
      </c>
      <c r="D19" s="139">
        <f>D20+D24</f>
        <v>0</v>
      </c>
      <c r="E19" s="139">
        <f>E20+E24</f>
        <v>0</v>
      </c>
      <c r="F19" s="139">
        <f>F20+F24</f>
        <v>0</v>
      </c>
      <c r="G19" s="139">
        <f>G20+G24</f>
        <v>0</v>
      </c>
      <c r="H19" s="139">
        <f>H20+H24</f>
        <v>0</v>
      </c>
      <c r="I19" s="139">
        <v>59824.75</v>
      </c>
      <c r="J19" s="269"/>
    </row>
    <row r="20" spans="1:10" x14ac:dyDescent="0.25">
      <c r="A20" s="137">
        <v>3</v>
      </c>
      <c r="B20" s="140" t="s">
        <v>33</v>
      </c>
      <c r="C20" s="137">
        <v>11</v>
      </c>
      <c r="D20" s="141">
        <f>D21+D22+D23</f>
        <v>0</v>
      </c>
      <c r="E20" s="141">
        <f>E21+E22+E23</f>
        <v>0</v>
      </c>
      <c r="F20" s="141">
        <f>F21+F22+F23</f>
        <v>0</v>
      </c>
      <c r="G20" s="141">
        <f>G21+G22+G23</f>
        <v>0</v>
      </c>
      <c r="H20" s="141">
        <f>H21+H22+H23</f>
        <v>0</v>
      </c>
      <c r="I20" s="119"/>
      <c r="J20" s="269"/>
    </row>
    <row r="21" spans="1:10" x14ac:dyDescent="0.25">
      <c r="A21" s="85">
        <v>31</v>
      </c>
      <c r="B21" s="85" t="s">
        <v>34</v>
      </c>
      <c r="C21" s="85">
        <v>11</v>
      </c>
      <c r="D21" s="142"/>
      <c r="E21" s="119"/>
      <c r="F21" s="119"/>
      <c r="G21" s="119"/>
      <c r="H21" s="119"/>
      <c r="I21" s="119"/>
      <c r="J21" s="269"/>
    </row>
    <row r="22" spans="1:10" x14ac:dyDescent="0.25">
      <c r="A22" s="85">
        <v>32</v>
      </c>
      <c r="B22" s="85" t="s">
        <v>35</v>
      </c>
      <c r="C22" s="85">
        <v>11</v>
      </c>
      <c r="D22" s="142"/>
      <c r="E22" s="119"/>
      <c r="F22" s="119"/>
      <c r="G22" s="119"/>
      <c r="H22" s="119"/>
      <c r="I22" s="119"/>
      <c r="J22" s="269"/>
    </row>
    <row r="23" spans="1:10" x14ac:dyDescent="0.25">
      <c r="A23" s="143">
        <v>34</v>
      </c>
      <c r="B23" s="85" t="s">
        <v>91</v>
      </c>
      <c r="C23" s="85">
        <v>11</v>
      </c>
      <c r="D23" s="144"/>
      <c r="E23" s="119"/>
      <c r="F23" s="119"/>
      <c r="G23" s="119"/>
      <c r="H23" s="119"/>
      <c r="I23" s="119"/>
      <c r="J23" s="269"/>
    </row>
    <row r="24" spans="1:10" ht="26.25" x14ac:dyDescent="0.25">
      <c r="A24" s="143">
        <v>4</v>
      </c>
      <c r="B24" s="145" t="s">
        <v>99</v>
      </c>
      <c r="C24" s="85">
        <v>11</v>
      </c>
      <c r="D24" s="144"/>
      <c r="E24" s="144"/>
      <c r="F24" s="144"/>
      <c r="G24" s="144"/>
      <c r="H24" s="144"/>
      <c r="I24" s="119"/>
      <c r="J24" s="269"/>
    </row>
    <row r="25" spans="1:10" s="271" customFormat="1" ht="25.5" x14ac:dyDescent="0.2">
      <c r="A25" s="85">
        <v>42</v>
      </c>
      <c r="B25" s="146" t="s">
        <v>100</v>
      </c>
      <c r="C25" s="85">
        <v>11</v>
      </c>
      <c r="D25" s="144"/>
      <c r="E25" s="119"/>
      <c r="F25" s="119"/>
      <c r="G25" s="119"/>
      <c r="H25" s="119"/>
      <c r="I25" s="119"/>
      <c r="J25" s="270"/>
    </row>
    <row r="26" spans="1:10" s="107" customFormat="1" ht="25.5" x14ac:dyDescent="0.2">
      <c r="A26" s="137" t="s">
        <v>101</v>
      </c>
      <c r="B26" s="147" t="s">
        <v>102</v>
      </c>
      <c r="C26" s="137"/>
      <c r="D26" s="148">
        <f>D27+D31</f>
        <v>0</v>
      </c>
      <c r="E26" s="148">
        <f>E27+E31</f>
        <v>0</v>
      </c>
      <c r="F26" s="148">
        <f>F27+F31</f>
        <v>0</v>
      </c>
      <c r="G26" s="148">
        <f>G27+G31</f>
        <v>0</v>
      </c>
      <c r="H26" s="148">
        <f>H27+H31</f>
        <v>0</v>
      </c>
      <c r="I26" s="115"/>
      <c r="J26" s="178"/>
    </row>
    <row r="27" spans="1:10" x14ac:dyDescent="0.25">
      <c r="A27" s="143">
        <v>3</v>
      </c>
      <c r="B27" s="146"/>
      <c r="C27" s="85">
        <v>431</v>
      </c>
      <c r="D27" s="144"/>
      <c r="E27" s="144"/>
      <c r="F27" s="144"/>
      <c r="G27" s="144"/>
      <c r="H27" s="144"/>
      <c r="I27" s="119"/>
      <c r="J27" s="269"/>
    </row>
    <row r="28" spans="1:10" x14ac:dyDescent="0.25">
      <c r="A28" s="143">
        <v>31</v>
      </c>
      <c r="B28" s="146"/>
      <c r="C28" s="85">
        <v>431</v>
      </c>
      <c r="D28" s="144"/>
      <c r="E28" s="119"/>
      <c r="F28" s="119"/>
      <c r="G28" s="119"/>
      <c r="H28" s="119"/>
      <c r="I28" s="119"/>
      <c r="J28" s="269"/>
    </row>
    <row r="29" spans="1:10" x14ac:dyDescent="0.25">
      <c r="A29" s="143">
        <v>32</v>
      </c>
      <c r="B29" s="146"/>
      <c r="C29" s="85">
        <v>431</v>
      </c>
      <c r="D29" s="144"/>
      <c r="E29" s="119"/>
      <c r="F29" s="119"/>
      <c r="G29" s="119"/>
      <c r="H29" s="119"/>
      <c r="I29" s="119"/>
      <c r="J29" s="269"/>
    </row>
    <row r="30" spans="1:10" x14ac:dyDescent="0.25">
      <c r="A30" s="143">
        <v>34</v>
      </c>
      <c r="B30" s="146"/>
      <c r="C30" s="85">
        <v>431</v>
      </c>
      <c r="D30" s="144"/>
      <c r="E30" s="119"/>
      <c r="F30" s="119"/>
      <c r="G30" s="119"/>
      <c r="H30" s="119"/>
      <c r="I30" s="119"/>
      <c r="J30" s="269"/>
    </row>
    <row r="31" spans="1:10" s="107" customFormat="1" ht="25.5" x14ac:dyDescent="0.2">
      <c r="A31" s="137">
        <v>4</v>
      </c>
      <c r="B31" s="145" t="s">
        <v>99</v>
      </c>
      <c r="C31" s="137">
        <v>431</v>
      </c>
      <c r="D31" s="148">
        <f>D32</f>
        <v>0</v>
      </c>
      <c r="E31" s="148">
        <f>E32</f>
        <v>0</v>
      </c>
      <c r="F31" s="148">
        <f>F32</f>
        <v>0</v>
      </c>
      <c r="G31" s="148">
        <f>G32</f>
        <v>0</v>
      </c>
      <c r="H31" s="148">
        <f>H32</f>
        <v>0</v>
      </c>
      <c r="I31" s="115"/>
      <c r="J31" s="178"/>
    </row>
    <row r="32" spans="1:10" ht="26.25" x14ac:dyDescent="0.25">
      <c r="A32" s="143">
        <v>42</v>
      </c>
      <c r="B32" s="146" t="s">
        <v>100</v>
      </c>
      <c r="C32" s="85">
        <v>431</v>
      </c>
      <c r="D32" s="87"/>
      <c r="E32" s="149"/>
      <c r="F32" s="149"/>
      <c r="G32" s="149"/>
      <c r="H32" s="150"/>
      <c r="I32" s="119"/>
      <c r="J32" s="269"/>
    </row>
    <row r="33" spans="1:9" ht="15.75" thickBot="1" x14ac:dyDescent="0.3">
      <c r="E33" s="151"/>
      <c r="F33" s="151"/>
      <c r="G33" s="152"/>
      <c r="H33" s="151"/>
      <c r="I33" s="107"/>
    </row>
    <row r="34" spans="1:9" s="107" customFormat="1" ht="17.25" customHeight="1" thickBot="1" x14ac:dyDescent="0.25">
      <c r="A34" s="129" t="s">
        <v>103</v>
      </c>
      <c r="B34" s="153" t="s">
        <v>104</v>
      </c>
      <c r="C34" s="154"/>
      <c r="D34" s="155">
        <f>D36+D41+D45+D52+D69+D80+D84</f>
        <v>0</v>
      </c>
      <c r="E34" s="155">
        <f>E36+E41+E45+E52+E69+E80+E84</f>
        <v>0</v>
      </c>
      <c r="F34" s="155">
        <f>F36+F41+F45+F52+F69+F80+F84</f>
        <v>0</v>
      </c>
      <c r="G34" s="155">
        <f>G36+G41+G45+G52+G69+G80+G84</f>
        <v>0</v>
      </c>
      <c r="H34" s="155">
        <f>H36+H41+H45+H52+H69+H80+H84</f>
        <v>200</v>
      </c>
      <c r="I34" s="156"/>
    </row>
    <row r="35" spans="1:9" ht="26.25" x14ac:dyDescent="0.25">
      <c r="A35" s="121" t="s">
        <v>105</v>
      </c>
      <c r="B35" s="122" t="s">
        <v>98</v>
      </c>
      <c r="C35" s="86">
        <v>11</v>
      </c>
      <c r="D35" s="119"/>
      <c r="E35" s="119"/>
      <c r="F35" s="119"/>
      <c r="G35" s="119"/>
      <c r="H35" s="119"/>
      <c r="I35" s="136"/>
    </row>
    <row r="36" spans="1:9" x14ac:dyDescent="0.25">
      <c r="A36" s="113">
        <v>3</v>
      </c>
      <c r="B36" s="117" t="s">
        <v>33</v>
      </c>
      <c r="C36" s="118"/>
      <c r="D36" s="115">
        <f>D37+D38</f>
        <v>0</v>
      </c>
      <c r="E36" s="115">
        <f>E37+E38</f>
        <v>0</v>
      </c>
      <c r="F36" s="115">
        <f>F37+F38</f>
        <v>0</v>
      </c>
      <c r="G36" s="115">
        <f>G37+G38</f>
        <v>0</v>
      </c>
      <c r="H36" s="115">
        <f>H37+H38</f>
        <v>0</v>
      </c>
      <c r="I36" s="136"/>
    </row>
    <row r="37" spans="1:9" x14ac:dyDescent="0.25">
      <c r="A37" s="157">
        <v>31</v>
      </c>
      <c r="B37" s="85" t="s">
        <v>34</v>
      </c>
      <c r="C37" s="86"/>
      <c r="D37" s="115"/>
      <c r="E37" s="158"/>
      <c r="F37" s="158"/>
      <c r="G37" s="115"/>
      <c r="H37" s="158"/>
      <c r="I37" s="136"/>
    </row>
    <row r="38" spans="1:9" x14ac:dyDescent="0.25">
      <c r="A38" s="85">
        <v>32</v>
      </c>
      <c r="B38" s="85" t="s">
        <v>35</v>
      </c>
      <c r="C38" s="85">
        <v>11</v>
      </c>
      <c r="D38" s="159"/>
      <c r="E38" s="160"/>
      <c r="F38" s="160"/>
      <c r="G38" s="115"/>
      <c r="H38" s="160"/>
      <c r="I38" s="136"/>
    </row>
    <row r="39" spans="1:9" ht="26.25" x14ac:dyDescent="0.25">
      <c r="A39" s="161">
        <v>37</v>
      </c>
      <c r="B39" s="125" t="s">
        <v>106</v>
      </c>
      <c r="C39" s="89"/>
      <c r="D39" s="162"/>
      <c r="E39" s="163"/>
      <c r="F39" s="163"/>
      <c r="G39" s="128"/>
      <c r="H39" s="163"/>
      <c r="I39" s="136"/>
    </row>
    <row r="40" spans="1:9" ht="39" x14ac:dyDescent="0.25">
      <c r="A40" s="137" t="s">
        <v>107</v>
      </c>
      <c r="B40" s="164" t="s">
        <v>108</v>
      </c>
      <c r="C40" s="137"/>
      <c r="D40" s="165"/>
      <c r="E40" s="166"/>
      <c r="F40" s="166"/>
      <c r="G40" s="166"/>
      <c r="H40" s="166"/>
      <c r="I40" s="156"/>
    </row>
    <row r="41" spans="1:9" x14ac:dyDescent="0.25">
      <c r="A41" s="137">
        <v>3</v>
      </c>
      <c r="B41" s="140" t="s">
        <v>33</v>
      </c>
      <c r="C41" s="167">
        <v>581</v>
      </c>
      <c r="D41" s="167">
        <f t="shared" ref="D41:I41" si="0">D42+D43</f>
        <v>0</v>
      </c>
      <c r="E41" s="167">
        <f t="shared" si="0"/>
        <v>0</v>
      </c>
      <c r="F41" s="167">
        <f t="shared" si="0"/>
        <v>0</v>
      </c>
      <c r="G41" s="167">
        <f t="shared" si="0"/>
        <v>0</v>
      </c>
      <c r="H41" s="167">
        <f t="shared" si="0"/>
        <v>0</v>
      </c>
      <c r="I41" s="167">
        <f t="shared" si="0"/>
        <v>0</v>
      </c>
    </row>
    <row r="42" spans="1:9" ht="15.75" thickBot="1" x14ac:dyDescent="0.3">
      <c r="A42" s="85">
        <v>31</v>
      </c>
      <c r="B42" s="85" t="s">
        <v>34</v>
      </c>
      <c r="C42" s="143"/>
      <c r="D42" s="143"/>
      <c r="E42" s="168"/>
      <c r="F42" s="168"/>
      <c r="G42" s="168"/>
      <c r="H42" s="168"/>
      <c r="I42" s="107"/>
    </row>
    <row r="43" spans="1:9" ht="15.75" thickBot="1" x14ac:dyDescent="0.3">
      <c r="A43" s="85">
        <v>32</v>
      </c>
      <c r="B43" s="85" t="s">
        <v>35</v>
      </c>
      <c r="C43" s="169">
        <v>581</v>
      </c>
      <c r="D43" s="170"/>
      <c r="E43" s="170"/>
      <c r="F43" s="170"/>
      <c r="G43" s="170"/>
      <c r="H43" s="170"/>
      <c r="I43" s="134"/>
    </row>
    <row r="44" spans="1:9" ht="26.25" x14ac:dyDescent="0.25">
      <c r="A44" s="85">
        <v>37</v>
      </c>
      <c r="B44" s="171" t="s">
        <v>106</v>
      </c>
      <c r="C44" s="169"/>
      <c r="D44" s="170"/>
      <c r="E44" s="170"/>
      <c r="F44" s="170"/>
      <c r="G44" s="170"/>
      <c r="H44" s="170"/>
      <c r="I44" s="172"/>
    </row>
    <row r="45" spans="1:9" x14ac:dyDescent="0.25">
      <c r="A45" s="173" t="s">
        <v>109</v>
      </c>
      <c r="B45" s="173" t="s">
        <v>40</v>
      </c>
      <c r="C45" s="173">
        <v>31</v>
      </c>
      <c r="D45" s="174">
        <f>D46+D50</f>
        <v>0</v>
      </c>
      <c r="E45" s="174">
        <f>E46+E50</f>
        <v>0</v>
      </c>
      <c r="F45" s="174">
        <f>F46+F50</f>
        <v>0</v>
      </c>
      <c r="G45" s="174">
        <f>G46+G50</f>
        <v>0</v>
      </c>
      <c r="H45" s="174">
        <f>H46+H50</f>
        <v>0</v>
      </c>
      <c r="I45" s="115"/>
    </row>
    <row r="46" spans="1:9" x14ac:dyDescent="0.25">
      <c r="A46" s="113">
        <v>3</v>
      </c>
      <c r="B46" s="117" t="s">
        <v>33</v>
      </c>
      <c r="C46" s="118">
        <v>31</v>
      </c>
      <c r="D46" s="115">
        <f>D47+D48+D49</f>
        <v>0</v>
      </c>
      <c r="E46" s="115">
        <f>E47+E48+E49</f>
        <v>0</v>
      </c>
      <c r="F46" s="115">
        <f>F47+F48+F49</f>
        <v>0</v>
      </c>
      <c r="G46" s="115">
        <f>G47+G48+G49</f>
        <v>0</v>
      </c>
      <c r="H46" s="115">
        <f>H47+H48+H49</f>
        <v>0</v>
      </c>
      <c r="I46" s="115"/>
    </row>
    <row r="47" spans="1:9" x14ac:dyDescent="0.25">
      <c r="A47" s="113">
        <v>31</v>
      </c>
      <c r="B47" s="85" t="s">
        <v>34</v>
      </c>
      <c r="C47" s="86">
        <v>31</v>
      </c>
      <c r="D47" s="119"/>
      <c r="E47" s="119"/>
      <c r="F47" s="119"/>
      <c r="G47" s="119"/>
      <c r="H47" s="115"/>
      <c r="I47" s="115"/>
    </row>
    <row r="48" spans="1:9" x14ac:dyDescent="0.25">
      <c r="A48" s="113">
        <v>32</v>
      </c>
      <c r="B48" s="122" t="s">
        <v>35</v>
      </c>
      <c r="C48" s="86">
        <v>31</v>
      </c>
      <c r="D48" s="119"/>
      <c r="E48" s="119"/>
      <c r="F48" s="119"/>
      <c r="G48" s="119"/>
      <c r="H48" s="115"/>
      <c r="I48" s="115"/>
    </row>
    <row r="49" spans="1:10" ht="26.25" x14ac:dyDescent="0.25">
      <c r="A49" s="121">
        <v>37</v>
      </c>
      <c r="B49" s="122" t="s">
        <v>106</v>
      </c>
      <c r="C49" s="86">
        <v>31</v>
      </c>
      <c r="D49" s="123"/>
      <c r="E49" s="119"/>
      <c r="F49" s="119"/>
      <c r="G49" s="119"/>
      <c r="H49" s="115"/>
      <c r="I49" s="115"/>
    </row>
    <row r="50" spans="1:10" ht="26.25" x14ac:dyDescent="0.25">
      <c r="A50" s="121">
        <v>4</v>
      </c>
      <c r="B50" s="145" t="s">
        <v>99</v>
      </c>
      <c r="C50" s="118">
        <v>31.710999999999999</v>
      </c>
      <c r="D50" s="123"/>
      <c r="E50" s="123"/>
      <c r="F50" s="123"/>
      <c r="G50" s="123"/>
      <c r="H50" s="123">
        <f>H51</f>
        <v>0</v>
      </c>
      <c r="I50" s="115"/>
    </row>
    <row r="51" spans="1:10" ht="26.25" x14ac:dyDescent="0.25">
      <c r="A51" s="124">
        <v>42</v>
      </c>
      <c r="B51" s="175" t="s">
        <v>100</v>
      </c>
      <c r="C51" s="126">
        <v>31.710999999999999</v>
      </c>
      <c r="D51" s="127"/>
      <c r="E51" s="128"/>
      <c r="F51" s="128"/>
      <c r="G51" s="128"/>
      <c r="H51" s="128"/>
      <c r="I51" s="115"/>
    </row>
    <row r="52" spans="1:10" ht="27.75" customHeight="1" x14ac:dyDescent="0.25">
      <c r="A52" s="137" t="s">
        <v>110</v>
      </c>
      <c r="B52" s="137" t="s">
        <v>111</v>
      </c>
      <c r="C52" s="86">
        <v>431</v>
      </c>
      <c r="D52" s="139">
        <f>D53</f>
        <v>0</v>
      </c>
      <c r="E52" s="139">
        <f>E53</f>
        <v>0</v>
      </c>
      <c r="F52" s="139">
        <f>F53</f>
        <v>0</v>
      </c>
      <c r="G52" s="139">
        <f>G53</f>
        <v>0</v>
      </c>
      <c r="H52" s="139">
        <f>H53</f>
        <v>0</v>
      </c>
      <c r="I52" s="139"/>
    </row>
    <row r="53" spans="1:10" x14ac:dyDescent="0.25">
      <c r="A53" s="137">
        <v>3</v>
      </c>
      <c r="B53" s="137" t="s">
        <v>33</v>
      </c>
      <c r="C53" s="86">
        <v>431</v>
      </c>
      <c r="D53" s="139">
        <f>D54+D55+D56+D57</f>
        <v>0</v>
      </c>
      <c r="E53" s="139">
        <f>E54+E55+E56+E57</f>
        <v>0</v>
      </c>
      <c r="F53" s="139">
        <f>F54+F55+F56+F57</f>
        <v>0</v>
      </c>
      <c r="G53" s="139">
        <f>G54+G55+G56+G57</f>
        <v>0</v>
      </c>
      <c r="H53" s="139">
        <f>H54+H55+H56+H57</f>
        <v>0</v>
      </c>
      <c r="I53" s="139"/>
    </row>
    <row r="54" spans="1:10" x14ac:dyDescent="0.25">
      <c r="A54" s="176">
        <v>31</v>
      </c>
      <c r="B54" s="176" t="s">
        <v>34</v>
      </c>
      <c r="C54" s="86">
        <v>431</v>
      </c>
      <c r="D54" s="139"/>
      <c r="E54" s="139"/>
      <c r="F54" s="139"/>
      <c r="G54" s="139"/>
      <c r="H54" s="139"/>
      <c r="I54" s="139"/>
    </row>
    <row r="55" spans="1:10" x14ac:dyDescent="0.25">
      <c r="A55" s="176">
        <v>32</v>
      </c>
      <c r="B55" s="176" t="s">
        <v>35</v>
      </c>
      <c r="C55" s="86">
        <v>431</v>
      </c>
      <c r="D55" s="139"/>
      <c r="E55" s="139"/>
      <c r="F55" s="139"/>
      <c r="G55" s="139"/>
      <c r="H55" s="139"/>
      <c r="I55" s="139"/>
    </row>
    <row r="56" spans="1:10" x14ac:dyDescent="0.25">
      <c r="A56" s="176">
        <v>34</v>
      </c>
      <c r="B56" s="177" t="s">
        <v>91</v>
      </c>
      <c r="C56" s="86">
        <v>431</v>
      </c>
      <c r="D56" s="139"/>
      <c r="E56" s="139"/>
      <c r="F56" s="139"/>
      <c r="G56" s="139"/>
      <c r="H56" s="139"/>
      <c r="I56" s="139"/>
    </row>
    <row r="57" spans="1:10" x14ac:dyDescent="0.25">
      <c r="A57" s="176">
        <v>38</v>
      </c>
      <c r="B57" s="177" t="s">
        <v>112</v>
      </c>
      <c r="C57" s="86">
        <v>431</v>
      </c>
      <c r="D57" s="139"/>
      <c r="E57" s="139"/>
      <c r="F57" s="139"/>
      <c r="G57" s="139"/>
      <c r="H57" s="139"/>
      <c r="I57" s="139"/>
    </row>
    <row r="58" spans="1:10" x14ac:dyDescent="0.25">
      <c r="A58" s="137">
        <v>42</v>
      </c>
      <c r="B58" s="137"/>
      <c r="C58" s="86">
        <v>431</v>
      </c>
      <c r="D58" s="139"/>
      <c r="E58" s="139"/>
      <c r="F58" s="139"/>
      <c r="G58" s="139"/>
      <c r="H58" s="139"/>
      <c r="I58" s="139"/>
    </row>
    <row r="59" spans="1:10" x14ac:dyDescent="0.25">
      <c r="A59" s="137"/>
      <c r="B59" s="137" t="s">
        <v>113</v>
      </c>
      <c r="C59" s="86">
        <v>431</v>
      </c>
      <c r="D59" s="139">
        <f>D54+D55+D56+D58</f>
        <v>0</v>
      </c>
      <c r="E59" s="139">
        <f>E54+E55+E56+E58</f>
        <v>0</v>
      </c>
      <c r="F59" s="139">
        <f>F54+F55+F56+F58</f>
        <v>0</v>
      </c>
      <c r="G59" s="139">
        <f>G54+G55+G56+G57+G58</f>
        <v>0</v>
      </c>
      <c r="H59" s="139">
        <f>H54+H55+H56+H57+H58</f>
        <v>0</v>
      </c>
      <c r="I59" s="139"/>
    </row>
    <row r="60" spans="1:10" x14ac:dyDescent="0.25">
      <c r="A60" s="178"/>
      <c r="B60" s="178"/>
      <c r="C60" s="178"/>
      <c r="D60" s="179"/>
      <c r="E60" s="179"/>
      <c r="F60" s="179"/>
      <c r="G60" s="179"/>
      <c r="H60" s="179"/>
      <c r="I60" s="179"/>
    </row>
    <row r="61" spans="1:10" ht="15.75" thickBot="1" x14ac:dyDescent="0.3">
      <c r="A61" s="178"/>
      <c r="B61" s="178"/>
      <c r="C61" s="178"/>
      <c r="D61" s="179"/>
      <c r="E61" s="179"/>
      <c r="F61" s="179"/>
      <c r="G61" s="179"/>
      <c r="H61" s="179"/>
      <c r="I61" s="179"/>
    </row>
    <row r="62" spans="1:10" ht="27" thickBot="1" x14ac:dyDescent="0.3">
      <c r="A62" s="180" t="s">
        <v>114</v>
      </c>
      <c r="B62" s="109" t="s">
        <v>80</v>
      </c>
      <c r="C62" s="110" t="s">
        <v>86</v>
      </c>
      <c r="D62" s="111" t="s">
        <v>137</v>
      </c>
      <c r="E62" s="111" t="s">
        <v>138</v>
      </c>
      <c r="F62" s="111" t="s">
        <v>139</v>
      </c>
      <c r="G62" s="111" t="s">
        <v>87</v>
      </c>
      <c r="H62" s="111" t="s">
        <v>140</v>
      </c>
      <c r="I62" s="112"/>
      <c r="J62" s="272"/>
    </row>
    <row r="63" spans="1:10" x14ac:dyDescent="0.25">
      <c r="A63" s="181"/>
      <c r="B63" s="182"/>
      <c r="C63" s="183"/>
      <c r="D63" s="170"/>
      <c r="E63" s="184"/>
      <c r="F63" s="184"/>
      <c r="G63" s="184"/>
      <c r="H63" s="184"/>
      <c r="I63" s="185"/>
      <c r="J63" s="272"/>
    </row>
    <row r="64" spans="1:10" ht="15.75" thickBot="1" x14ac:dyDescent="0.3">
      <c r="A64" s="186"/>
      <c r="B64" s="187"/>
      <c r="C64" s="183"/>
      <c r="D64" s="188"/>
      <c r="E64" s="189"/>
      <c r="F64" s="189"/>
      <c r="G64" s="189"/>
      <c r="H64" s="190"/>
      <c r="I64" s="185"/>
      <c r="J64" s="272"/>
    </row>
    <row r="65" spans="1:10" ht="15.75" thickBot="1" x14ac:dyDescent="0.3">
      <c r="A65" s="129">
        <v>3</v>
      </c>
      <c r="B65" s="153" t="s">
        <v>33</v>
      </c>
      <c r="C65" s="130"/>
      <c r="D65" s="191">
        <f>SUM(D63:D64)</f>
        <v>0</v>
      </c>
      <c r="E65" s="191">
        <f>SUM(E63:E64)</f>
        <v>0</v>
      </c>
      <c r="F65" s="191">
        <f>SUM(F63:F64)</f>
        <v>0</v>
      </c>
      <c r="G65" s="191">
        <f>SUM(G63:G64)</f>
        <v>0</v>
      </c>
      <c r="H65" s="191">
        <f>SUM(H63:H64)</f>
        <v>0</v>
      </c>
      <c r="I65" s="185"/>
      <c r="J65" s="179"/>
    </row>
    <row r="66" spans="1:10" x14ac:dyDescent="0.25">
      <c r="A66" s="121">
        <v>31</v>
      </c>
      <c r="B66" s="86" t="s">
        <v>34</v>
      </c>
      <c r="C66" s="86">
        <v>521</v>
      </c>
      <c r="D66" s="141"/>
      <c r="E66" s="141"/>
      <c r="F66" s="141"/>
      <c r="G66" s="141"/>
      <c r="H66" s="165"/>
      <c r="I66" s="185"/>
      <c r="J66" s="179"/>
    </row>
    <row r="67" spans="1:10" x14ac:dyDescent="0.25">
      <c r="A67" s="121">
        <v>32</v>
      </c>
      <c r="B67" s="85" t="s">
        <v>35</v>
      </c>
      <c r="C67" s="85">
        <v>521</v>
      </c>
      <c r="D67" s="159"/>
      <c r="E67" s="184"/>
      <c r="F67" s="184"/>
      <c r="G67" s="184"/>
      <c r="H67" s="184"/>
      <c r="I67" s="185"/>
      <c r="J67" s="269"/>
    </row>
    <row r="68" spans="1:10" ht="27" thickBot="1" x14ac:dyDescent="0.3">
      <c r="A68" s="124">
        <v>42</v>
      </c>
      <c r="B68" s="125" t="s">
        <v>115</v>
      </c>
      <c r="C68" s="89">
        <v>521</v>
      </c>
      <c r="D68" s="162"/>
      <c r="E68" s="192"/>
      <c r="F68" s="192"/>
      <c r="G68" s="192"/>
      <c r="H68" s="193"/>
      <c r="I68" s="185"/>
      <c r="J68" s="269"/>
    </row>
    <row r="69" spans="1:10" ht="15.75" thickBot="1" x14ac:dyDescent="0.3">
      <c r="A69" s="194"/>
      <c r="B69" s="195" t="s">
        <v>116</v>
      </c>
      <c r="C69" s="89">
        <v>521</v>
      </c>
      <c r="D69" s="196">
        <f>D66+D67+D68</f>
        <v>0</v>
      </c>
      <c r="E69" s="196">
        <f>E66+E67+E68</f>
        <v>0</v>
      </c>
      <c r="F69" s="191">
        <f>F66+F67+F68</f>
        <v>0</v>
      </c>
      <c r="G69" s="191">
        <f>G66+G67+G68</f>
        <v>0</v>
      </c>
      <c r="H69" s="191">
        <f>H66+H67+H68</f>
        <v>0</v>
      </c>
      <c r="I69" s="185"/>
    </row>
    <row r="70" spans="1:10" x14ac:dyDescent="0.25">
      <c r="A70" s="197"/>
      <c r="B70" s="198"/>
      <c r="C70" s="199"/>
      <c r="D70" s="199"/>
      <c r="E70" s="199"/>
      <c r="F70" s="199"/>
      <c r="G70" s="199"/>
      <c r="H70" s="199"/>
      <c r="I70" s="199"/>
    </row>
    <row r="71" spans="1:10" ht="15.75" thickBot="1" x14ac:dyDescent="0.3">
      <c r="A71" s="197"/>
      <c r="B71" s="198"/>
      <c r="C71" s="199"/>
      <c r="D71" s="199"/>
      <c r="E71" s="199"/>
      <c r="F71" s="199"/>
      <c r="G71" s="199"/>
      <c r="H71" s="199"/>
      <c r="I71" s="199"/>
    </row>
    <row r="72" spans="1:10" ht="27" thickBot="1" x14ac:dyDescent="0.3">
      <c r="A72" s="108" t="s">
        <v>117</v>
      </c>
      <c r="B72" s="200" t="s">
        <v>118</v>
      </c>
      <c r="C72" s="110" t="s">
        <v>86</v>
      </c>
      <c r="D72" s="111" t="s">
        <v>137</v>
      </c>
      <c r="E72" s="111" t="s">
        <v>138</v>
      </c>
      <c r="F72" s="111" t="s">
        <v>139</v>
      </c>
      <c r="G72" s="111" t="s">
        <v>87</v>
      </c>
      <c r="H72" s="111" t="s">
        <v>140</v>
      </c>
      <c r="I72" s="112"/>
    </row>
    <row r="73" spans="1:10" ht="15.75" thickBot="1" x14ac:dyDescent="0.3">
      <c r="A73" s="129">
        <v>3</v>
      </c>
      <c r="B73" s="153" t="s">
        <v>33</v>
      </c>
      <c r="C73" s="130"/>
      <c r="D73" s="191">
        <f>D74+D75+D76+D77</f>
        <v>0</v>
      </c>
      <c r="E73" s="191">
        <f>E74+E75+E76+E77</f>
        <v>0</v>
      </c>
      <c r="F73" s="191">
        <f>F74+F75+F76+F77</f>
        <v>0</v>
      </c>
      <c r="G73" s="191">
        <f>G74+G75+G76+G77</f>
        <v>0</v>
      </c>
      <c r="H73" s="191">
        <f>H74+H75+H76+H77</f>
        <v>0</v>
      </c>
      <c r="I73" s="201"/>
    </row>
    <row r="74" spans="1:10" x14ac:dyDescent="0.25">
      <c r="A74" s="121">
        <v>31</v>
      </c>
      <c r="B74" s="86" t="s">
        <v>34</v>
      </c>
      <c r="C74" s="86">
        <v>531</v>
      </c>
      <c r="D74" s="141"/>
      <c r="E74" s="141"/>
      <c r="F74" s="141"/>
      <c r="G74" s="141"/>
      <c r="H74" s="141"/>
      <c r="I74" s="202"/>
    </row>
    <row r="75" spans="1:10" x14ac:dyDescent="0.25">
      <c r="A75" s="113">
        <v>32</v>
      </c>
      <c r="B75" s="85" t="s">
        <v>35</v>
      </c>
      <c r="C75" s="85">
        <v>531</v>
      </c>
      <c r="D75" s="159"/>
      <c r="E75" s="184"/>
      <c r="F75" s="184"/>
      <c r="G75" s="184"/>
      <c r="H75" s="184"/>
      <c r="I75" s="202"/>
    </row>
    <row r="76" spans="1:10" ht="39" x14ac:dyDescent="0.25">
      <c r="A76" s="137">
        <v>37</v>
      </c>
      <c r="B76" s="145" t="s">
        <v>119</v>
      </c>
      <c r="C76" s="85">
        <v>531</v>
      </c>
      <c r="D76" s="162"/>
      <c r="E76" s="189"/>
      <c r="F76" s="189"/>
      <c r="G76" s="189"/>
      <c r="H76" s="189"/>
      <c r="I76" s="202"/>
    </row>
    <row r="77" spans="1:10" x14ac:dyDescent="0.25">
      <c r="A77" s="137">
        <v>38</v>
      </c>
      <c r="B77" s="85" t="s">
        <v>112</v>
      </c>
      <c r="C77" s="89"/>
      <c r="D77" s="162"/>
      <c r="E77" s="189"/>
      <c r="F77" s="189"/>
      <c r="G77" s="189"/>
      <c r="H77" s="189"/>
      <c r="I77" s="202"/>
    </row>
    <row r="78" spans="1:10" s="107" customFormat="1" ht="25.5" x14ac:dyDescent="0.2">
      <c r="A78" s="137">
        <v>4</v>
      </c>
      <c r="B78" s="140" t="s">
        <v>120</v>
      </c>
      <c r="C78" s="203">
        <v>531</v>
      </c>
      <c r="D78" s="204">
        <f>D79</f>
        <v>0</v>
      </c>
      <c r="E78" s="204">
        <f>E79</f>
        <v>0</v>
      </c>
      <c r="F78" s="204">
        <f>F79</f>
        <v>0</v>
      </c>
      <c r="G78" s="204">
        <f>G79</f>
        <v>0</v>
      </c>
      <c r="H78" s="204">
        <f>H79</f>
        <v>0</v>
      </c>
      <c r="I78" s="174"/>
    </row>
    <row r="79" spans="1:10" ht="27" thickBot="1" x14ac:dyDescent="0.3">
      <c r="A79" s="203">
        <v>42</v>
      </c>
      <c r="B79" s="205" t="s">
        <v>115</v>
      </c>
      <c r="C79" s="89">
        <v>531</v>
      </c>
      <c r="D79" s="162"/>
      <c r="E79" s="192"/>
      <c r="F79" s="192"/>
      <c r="G79" s="192"/>
      <c r="H79" s="192"/>
      <c r="I79" s="202"/>
    </row>
    <row r="80" spans="1:10" ht="15.75" thickBot="1" x14ac:dyDescent="0.3">
      <c r="A80" s="194"/>
      <c r="B80" s="206" t="s">
        <v>116</v>
      </c>
      <c r="C80" s="207">
        <v>531</v>
      </c>
      <c r="D80" s="208">
        <f>D73+D78</f>
        <v>0</v>
      </c>
      <c r="E80" s="196">
        <f>E73+E78</f>
        <v>0</v>
      </c>
      <c r="F80" s="196">
        <f>F73+F78</f>
        <v>0</v>
      </c>
      <c r="G80" s="196">
        <f>G73+G78</f>
        <v>0</v>
      </c>
      <c r="H80" s="196">
        <f>H73+H78</f>
        <v>0</v>
      </c>
      <c r="I80" s="209"/>
    </row>
    <row r="81" spans="1:12" x14ac:dyDescent="0.25">
      <c r="A81" s="197"/>
      <c r="B81" s="198"/>
      <c r="C81" s="199"/>
      <c r="D81" s="199"/>
      <c r="E81" s="199"/>
      <c r="F81" s="199"/>
      <c r="G81" s="199"/>
      <c r="H81" s="199"/>
      <c r="I81" s="199"/>
    </row>
    <row r="82" spans="1:12" ht="15.75" thickBot="1" x14ac:dyDescent="0.3">
      <c r="A82" s="197"/>
      <c r="B82" s="198"/>
      <c r="C82" s="199"/>
      <c r="D82" s="199"/>
      <c r="E82" s="199"/>
      <c r="F82" s="199"/>
      <c r="G82" s="199"/>
      <c r="H82" s="199"/>
      <c r="I82" s="199"/>
    </row>
    <row r="83" spans="1:12" ht="27" thickBot="1" x14ac:dyDescent="0.3">
      <c r="A83" s="210" t="s">
        <v>121</v>
      </c>
      <c r="B83" s="211" t="s">
        <v>67</v>
      </c>
      <c r="C83" s="212" t="s">
        <v>86</v>
      </c>
      <c r="D83" s="213" t="s">
        <v>137</v>
      </c>
      <c r="E83" s="213" t="s">
        <v>138</v>
      </c>
      <c r="F83" s="213" t="s">
        <v>139</v>
      </c>
      <c r="G83" s="213" t="s">
        <v>87</v>
      </c>
      <c r="H83" s="213" t="s">
        <v>140</v>
      </c>
      <c r="I83" s="112"/>
    </row>
    <row r="84" spans="1:12" s="273" customFormat="1" x14ac:dyDescent="0.25">
      <c r="A84" s="214"/>
      <c r="B84" s="215"/>
      <c r="C84" s="169"/>
      <c r="D84" s="216">
        <f>D85+D89</f>
        <v>0</v>
      </c>
      <c r="E84" s="216">
        <f>E85+E89</f>
        <v>0</v>
      </c>
      <c r="F84" s="216">
        <f>F85+F89</f>
        <v>0</v>
      </c>
      <c r="G84" s="216">
        <f>G85+G89</f>
        <v>0</v>
      </c>
      <c r="H84" s="216">
        <f>H85+H89</f>
        <v>200</v>
      </c>
      <c r="I84" s="217"/>
    </row>
    <row r="85" spans="1:12" s="273" customFormat="1" x14ac:dyDescent="0.25">
      <c r="A85" s="182">
        <v>3</v>
      </c>
      <c r="B85" s="218" t="s">
        <v>33</v>
      </c>
      <c r="C85" s="169"/>
      <c r="D85" s="216">
        <f>D86+D87+D88</f>
        <v>0</v>
      </c>
      <c r="E85" s="216">
        <f>E86+E87+E88</f>
        <v>0</v>
      </c>
      <c r="F85" s="216">
        <f>F86+F87+F88</f>
        <v>0</v>
      </c>
      <c r="G85" s="216">
        <f>G86+G87+G88</f>
        <v>0</v>
      </c>
      <c r="H85" s="216">
        <f>H86+H87+H88</f>
        <v>0</v>
      </c>
      <c r="I85" s="217"/>
    </row>
    <row r="86" spans="1:12" x14ac:dyDescent="0.25">
      <c r="A86" s="113">
        <v>31</v>
      </c>
      <c r="B86" s="117" t="s">
        <v>34</v>
      </c>
      <c r="C86" s="86">
        <v>611</v>
      </c>
      <c r="D86" s="136"/>
      <c r="E86" s="136"/>
      <c r="F86" s="136"/>
      <c r="G86" s="136"/>
      <c r="H86" s="136"/>
      <c r="I86" s="219"/>
    </row>
    <row r="87" spans="1:12" x14ac:dyDescent="0.25">
      <c r="A87" s="121">
        <v>32</v>
      </c>
      <c r="B87" s="85" t="s">
        <v>35</v>
      </c>
      <c r="C87" s="86">
        <v>611</v>
      </c>
      <c r="D87" s="119"/>
      <c r="E87" s="119"/>
      <c r="F87" s="119"/>
      <c r="G87" s="119"/>
      <c r="H87" s="119"/>
      <c r="I87" s="219"/>
      <c r="L87" s="269"/>
    </row>
    <row r="88" spans="1:12" x14ac:dyDescent="0.25">
      <c r="A88" s="121">
        <v>34</v>
      </c>
      <c r="B88" s="122" t="s">
        <v>91</v>
      </c>
      <c r="C88" s="86">
        <v>611</v>
      </c>
      <c r="D88" s="119"/>
      <c r="E88" s="119"/>
      <c r="F88" s="119"/>
      <c r="G88" s="119"/>
      <c r="H88" s="119"/>
      <c r="I88" s="219"/>
      <c r="L88" s="274"/>
    </row>
    <row r="89" spans="1:12" ht="26.25" x14ac:dyDescent="0.25">
      <c r="A89" s="220">
        <v>4</v>
      </c>
      <c r="B89" s="171" t="s">
        <v>120</v>
      </c>
      <c r="C89" s="86">
        <v>611</v>
      </c>
      <c r="D89" s="221">
        <f t="shared" ref="D89:I89" si="1">D90</f>
        <v>0</v>
      </c>
      <c r="E89" s="221">
        <f t="shared" si="1"/>
        <v>0</v>
      </c>
      <c r="F89" s="221">
        <f t="shared" si="1"/>
        <v>0</v>
      </c>
      <c r="G89" s="221">
        <f t="shared" si="1"/>
        <v>0</v>
      </c>
      <c r="H89" s="221">
        <f t="shared" si="1"/>
        <v>200</v>
      </c>
      <c r="I89" s="221">
        <f t="shared" si="1"/>
        <v>0</v>
      </c>
      <c r="L89" s="274"/>
    </row>
    <row r="90" spans="1:12" ht="26.25" x14ac:dyDescent="0.25">
      <c r="A90" s="220">
        <v>42</v>
      </c>
      <c r="B90" s="205" t="s">
        <v>115</v>
      </c>
      <c r="C90" s="86">
        <v>611</v>
      </c>
      <c r="D90" s="221"/>
      <c r="E90" s="184"/>
      <c r="F90" s="184"/>
      <c r="G90" s="184"/>
      <c r="H90" s="184">
        <v>200</v>
      </c>
      <c r="I90" s="219"/>
      <c r="L90" s="274"/>
    </row>
    <row r="91" spans="1:12" x14ac:dyDescent="0.25">
      <c r="A91" s="222"/>
      <c r="B91" s="88"/>
      <c r="C91" s="118"/>
      <c r="D91" s="223"/>
      <c r="E91" s="189"/>
      <c r="F91" s="189"/>
      <c r="G91" s="189"/>
      <c r="H91" s="189"/>
      <c r="I91" s="219"/>
      <c r="L91" s="274"/>
    </row>
    <row r="92" spans="1:12" ht="15.75" thickBot="1" x14ac:dyDescent="0.3">
      <c r="A92" s="178"/>
      <c r="B92" s="178"/>
      <c r="C92" s="178"/>
      <c r="D92" s="179"/>
      <c r="E92" s="179"/>
      <c r="F92" s="179"/>
      <c r="G92" s="179"/>
      <c r="H92" s="179"/>
      <c r="I92" s="179"/>
      <c r="L92" s="274"/>
    </row>
    <row r="93" spans="1:12" ht="39.75" thickBot="1" x14ac:dyDescent="0.3">
      <c r="A93" s="108" t="s">
        <v>122</v>
      </c>
      <c r="B93" s="224" t="s">
        <v>123</v>
      </c>
      <c r="C93" s="110" t="s">
        <v>86</v>
      </c>
      <c r="D93" s="111" t="s">
        <v>137</v>
      </c>
      <c r="E93" s="213" t="s">
        <v>138</v>
      </c>
      <c r="F93" s="111" t="s">
        <v>139</v>
      </c>
      <c r="G93" s="111" t="s">
        <v>87</v>
      </c>
      <c r="H93" s="111" t="s">
        <v>140</v>
      </c>
      <c r="I93" s="112"/>
      <c r="L93" s="274"/>
    </row>
    <row r="94" spans="1:12" x14ac:dyDescent="0.25">
      <c r="A94" s="118" t="s">
        <v>117</v>
      </c>
      <c r="B94" s="225"/>
      <c r="C94" s="118"/>
      <c r="D94" s="118"/>
      <c r="E94" s="226"/>
      <c r="F94" s="226"/>
      <c r="G94" s="226"/>
      <c r="H94" s="226"/>
      <c r="I94" s="148"/>
      <c r="L94" s="274"/>
    </row>
    <row r="95" spans="1:12" x14ac:dyDescent="0.25">
      <c r="A95" s="113">
        <v>3</v>
      </c>
      <c r="B95" s="117" t="s">
        <v>33</v>
      </c>
      <c r="C95" s="86">
        <v>531</v>
      </c>
      <c r="D95" s="227"/>
      <c r="E95" s="141"/>
      <c r="F95" s="141"/>
      <c r="G95" s="141"/>
      <c r="H95" s="141"/>
      <c r="I95" s="115"/>
      <c r="L95" s="274"/>
    </row>
    <row r="96" spans="1:12" s="271" customFormat="1" ht="12.75" x14ac:dyDescent="0.2">
      <c r="A96" s="121">
        <v>31</v>
      </c>
      <c r="B96" s="85" t="s">
        <v>34</v>
      </c>
      <c r="C96" s="86">
        <v>531</v>
      </c>
      <c r="D96" s="119"/>
      <c r="E96" s="142"/>
      <c r="F96" s="142"/>
      <c r="G96" s="142"/>
      <c r="H96" s="142"/>
      <c r="I96" s="119"/>
      <c r="L96" s="270"/>
    </row>
    <row r="97" spans="1:12" x14ac:dyDescent="0.25">
      <c r="A97" s="220">
        <v>32</v>
      </c>
      <c r="B97" s="87" t="s">
        <v>124</v>
      </c>
      <c r="C97" s="86">
        <v>531</v>
      </c>
      <c r="D97" s="181"/>
      <c r="E97" s="228"/>
      <c r="F97" s="228"/>
      <c r="G97" s="228"/>
      <c r="H97" s="228"/>
      <c r="I97" s="119"/>
      <c r="L97" s="269"/>
    </row>
    <row r="98" spans="1:12" ht="15.75" thickBot="1" x14ac:dyDescent="0.3">
      <c r="A98" s="222">
        <v>34</v>
      </c>
      <c r="B98" s="88" t="s">
        <v>125</v>
      </c>
      <c r="C98" s="229">
        <v>531</v>
      </c>
      <c r="D98" s="230"/>
      <c r="E98" s="231"/>
      <c r="F98" s="231"/>
      <c r="G98" s="231"/>
      <c r="H98" s="231"/>
      <c r="I98" s="119"/>
      <c r="L98" s="269"/>
    </row>
    <row r="99" spans="1:12" ht="15.75" thickBot="1" x14ac:dyDescent="0.3">
      <c r="A99" s="129"/>
      <c r="B99" s="232" t="s">
        <v>92</v>
      </c>
      <c r="C99" s="207">
        <v>531</v>
      </c>
      <c r="D99" s="233">
        <f>SUM(D96:D98)</f>
        <v>0</v>
      </c>
      <c r="E99" s="191">
        <f>E96+E97+E98</f>
        <v>0</v>
      </c>
      <c r="F99" s="191">
        <f>F96+F97+F98</f>
        <v>0</v>
      </c>
      <c r="G99" s="191">
        <f>G96+G97+G98</f>
        <v>0</v>
      </c>
      <c r="H99" s="191">
        <f>H96+H97+H98</f>
        <v>0</v>
      </c>
      <c r="I99" s="191"/>
      <c r="L99" s="269"/>
    </row>
    <row r="100" spans="1:12" x14ac:dyDescent="0.25">
      <c r="A100" s="178"/>
      <c r="B100" s="178"/>
      <c r="C100" s="178"/>
      <c r="D100" s="234"/>
      <c r="E100" s="234"/>
      <c r="F100" s="234"/>
      <c r="G100" s="234"/>
      <c r="H100" s="234"/>
      <c r="I100" s="234"/>
      <c r="L100" s="269"/>
    </row>
    <row r="101" spans="1:12" ht="15.75" thickBot="1" x14ac:dyDescent="0.3">
      <c r="A101" s="178"/>
      <c r="B101" s="178"/>
      <c r="C101" s="178"/>
      <c r="D101" s="234"/>
      <c r="E101" s="234"/>
      <c r="F101" s="234"/>
      <c r="G101" s="234"/>
      <c r="H101" s="234"/>
      <c r="I101" s="234"/>
      <c r="L101" s="269"/>
    </row>
    <row r="102" spans="1:12" ht="27" thickBot="1" x14ac:dyDescent="0.3">
      <c r="A102" s="108" t="s">
        <v>126</v>
      </c>
      <c r="B102" s="109" t="s">
        <v>127</v>
      </c>
      <c r="C102" s="110" t="s">
        <v>86</v>
      </c>
      <c r="D102" s="111" t="s">
        <v>137</v>
      </c>
      <c r="E102" s="213" t="s">
        <v>138</v>
      </c>
      <c r="F102" s="111" t="s">
        <v>139</v>
      </c>
      <c r="G102" s="111" t="s">
        <v>87</v>
      </c>
      <c r="H102" s="213" t="s">
        <v>140</v>
      </c>
      <c r="I102" s="112"/>
      <c r="L102" s="269"/>
    </row>
    <row r="103" spans="1:12" x14ac:dyDescent="0.25">
      <c r="A103" s="118" t="s">
        <v>128</v>
      </c>
      <c r="B103" s="235"/>
      <c r="C103" s="86"/>
      <c r="D103" s="236"/>
      <c r="E103" s="237"/>
      <c r="F103" s="237"/>
      <c r="G103" s="237"/>
      <c r="H103" s="238"/>
      <c r="I103" s="239"/>
      <c r="L103" s="269"/>
    </row>
    <row r="104" spans="1:12" x14ac:dyDescent="0.25">
      <c r="A104" s="86"/>
      <c r="B104" s="235"/>
      <c r="C104" s="85"/>
      <c r="D104" s="240"/>
      <c r="E104" s="184"/>
      <c r="F104" s="184"/>
      <c r="G104" s="239"/>
      <c r="H104" s="190"/>
      <c r="I104" s="239"/>
      <c r="L104" s="269"/>
    </row>
    <row r="105" spans="1:12" x14ac:dyDescent="0.25">
      <c r="A105" s="121"/>
      <c r="B105" s="122"/>
      <c r="C105" s="86"/>
      <c r="D105" s="123"/>
      <c r="E105" s="184"/>
      <c r="F105" s="184"/>
      <c r="G105" s="239"/>
      <c r="H105" s="190"/>
      <c r="I105" s="239"/>
      <c r="L105" s="269"/>
    </row>
    <row r="106" spans="1:12" x14ac:dyDescent="0.25">
      <c r="A106" s="113">
        <v>3</v>
      </c>
      <c r="B106" s="117" t="s">
        <v>33</v>
      </c>
      <c r="C106" s="118"/>
      <c r="D106" s="241">
        <f>D103+D104+D105</f>
        <v>0</v>
      </c>
      <c r="E106" s="241">
        <f>E103+E104+E105</f>
        <v>0</v>
      </c>
      <c r="F106" s="241">
        <f>F103+F104+F105</f>
        <v>0</v>
      </c>
      <c r="G106" s="241">
        <f>G103+G104+G105</f>
        <v>0</v>
      </c>
      <c r="H106" s="165"/>
      <c r="I106" s="239"/>
      <c r="L106" s="269"/>
    </row>
    <row r="107" spans="1:12" x14ac:dyDescent="0.25">
      <c r="A107" s="121">
        <v>31</v>
      </c>
      <c r="B107" s="85" t="s">
        <v>34</v>
      </c>
      <c r="C107" s="86">
        <v>581</v>
      </c>
      <c r="D107" s="123"/>
      <c r="E107" s="242"/>
      <c r="F107" s="242"/>
      <c r="G107" s="237">
        <v>0</v>
      </c>
      <c r="H107" s="238"/>
      <c r="I107" s="239"/>
      <c r="L107" s="269"/>
    </row>
    <row r="108" spans="1:12" ht="15.75" thickBot="1" x14ac:dyDescent="0.3">
      <c r="A108" s="243">
        <v>32</v>
      </c>
      <c r="B108" s="89" t="s">
        <v>35</v>
      </c>
      <c r="C108" s="89">
        <v>581</v>
      </c>
      <c r="D108" s="244"/>
      <c r="E108" s="245"/>
      <c r="F108" s="245"/>
      <c r="G108" s="246">
        <v>0</v>
      </c>
      <c r="H108" s="238"/>
      <c r="I108" s="247"/>
      <c r="L108" s="269"/>
    </row>
    <row r="109" spans="1:12" ht="15.75" thickBot="1" x14ac:dyDescent="0.3">
      <c r="A109" s="129"/>
      <c r="B109" s="130" t="s">
        <v>92</v>
      </c>
      <c r="C109" s="130"/>
      <c r="D109" s="131">
        <f t="shared" ref="D109:I109" si="2">SUM(D107:D108)</f>
        <v>0</v>
      </c>
      <c r="E109" s="131">
        <f t="shared" si="2"/>
        <v>0</v>
      </c>
      <c r="F109" s="131">
        <f t="shared" si="2"/>
        <v>0</v>
      </c>
      <c r="G109" s="248">
        <f t="shared" si="2"/>
        <v>0</v>
      </c>
      <c r="H109" s="248">
        <f t="shared" si="2"/>
        <v>0</v>
      </c>
      <c r="I109" s="248">
        <f t="shared" si="2"/>
        <v>0</v>
      </c>
      <c r="L109" s="269"/>
    </row>
    <row r="110" spans="1:12" ht="15.75" thickBot="1" x14ac:dyDescent="0.3">
      <c r="A110" s="178"/>
      <c r="B110" s="178"/>
      <c r="C110" s="178"/>
      <c r="D110" s="179"/>
      <c r="E110" s="179"/>
      <c r="F110" s="179"/>
      <c r="G110" s="179"/>
      <c r="H110" s="179"/>
      <c r="I110" s="249"/>
      <c r="L110" s="269"/>
    </row>
    <row r="111" spans="1:12" ht="27" thickBot="1" x14ac:dyDescent="0.3">
      <c r="A111" s="108" t="s">
        <v>129</v>
      </c>
      <c r="B111" s="250" t="s">
        <v>130</v>
      </c>
      <c r="C111" s="110" t="s">
        <v>86</v>
      </c>
      <c r="D111" s="111" t="s">
        <v>137</v>
      </c>
      <c r="E111" s="111" t="s">
        <v>138</v>
      </c>
      <c r="F111" s="111" t="s">
        <v>139</v>
      </c>
      <c r="G111" s="111" t="s">
        <v>87</v>
      </c>
      <c r="H111" s="111" t="s">
        <v>140</v>
      </c>
      <c r="I111" s="112"/>
      <c r="J111" s="275"/>
      <c r="L111" s="269"/>
    </row>
    <row r="112" spans="1:12" x14ac:dyDescent="0.25">
      <c r="A112" s="86">
        <v>3</v>
      </c>
      <c r="B112" s="235" t="s">
        <v>33</v>
      </c>
      <c r="C112" s="86">
        <v>11</v>
      </c>
      <c r="D112" s="239"/>
      <c r="E112" s="239"/>
      <c r="F112" s="239"/>
      <c r="G112" s="239"/>
      <c r="H112" s="239"/>
      <c r="I112" s="219"/>
      <c r="J112" s="269"/>
      <c r="L112" s="269"/>
    </row>
    <row r="113" spans="1:10" x14ac:dyDescent="0.25">
      <c r="A113" s="85">
        <v>3</v>
      </c>
      <c r="B113" s="235" t="s">
        <v>33</v>
      </c>
      <c r="C113" s="85">
        <v>531</v>
      </c>
      <c r="D113" s="251"/>
      <c r="E113" s="251"/>
      <c r="F113" s="251"/>
      <c r="G113" s="251"/>
      <c r="H113" s="251"/>
      <c r="I113" s="219"/>
      <c r="J113" s="269"/>
    </row>
    <row r="114" spans="1:10" x14ac:dyDescent="0.25">
      <c r="A114" s="121">
        <v>3</v>
      </c>
      <c r="B114" s="235" t="s">
        <v>33</v>
      </c>
      <c r="C114" s="86">
        <v>582</v>
      </c>
      <c r="D114" s="119"/>
      <c r="E114" s="119"/>
      <c r="F114" s="119"/>
      <c r="G114" s="119"/>
      <c r="H114" s="119"/>
      <c r="I114" s="219"/>
      <c r="J114" s="269"/>
    </row>
    <row r="115" spans="1:10" x14ac:dyDescent="0.25">
      <c r="A115" s="113"/>
      <c r="B115" s="117"/>
      <c r="C115" s="118"/>
      <c r="D115" s="115">
        <f>D112+D113+D114</f>
        <v>0</v>
      </c>
      <c r="E115" s="115">
        <f>E112+E113+E114</f>
        <v>0</v>
      </c>
      <c r="F115" s="115">
        <f>F112+F113+F114</f>
        <v>0</v>
      </c>
      <c r="G115" s="115">
        <f>G112+G113+G114</f>
        <v>0</v>
      </c>
      <c r="H115" s="115"/>
      <c r="I115" s="219"/>
      <c r="J115" s="269"/>
    </row>
    <row r="116" spans="1:10" x14ac:dyDescent="0.25">
      <c r="A116" s="121">
        <v>31</v>
      </c>
      <c r="B116" s="85" t="s">
        <v>34</v>
      </c>
      <c r="C116" s="86">
        <v>11</v>
      </c>
      <c r="D116" s="115"/>
      <c r="E116" s="252"/>
      <c r="F116" s="252"/>
      <c r="G116" s="190"/>
      <c r="H116" s="219"/>
      <c r="I116" s="219"/>
      <c r="J116" s="269"/>
    </row>
    <row r="117" spans="1:10" x14ac:dyDescent="0.25">
      <c r="A117" s="121">
        <v>31</v>
      </c>
      <c r="B117" s="85" t="s">
        <v>34</v>
      </c>
      <c r="C117" s="86">
        <v>531</v>
      </c>
      <c r="D117" s="115"/>
      <c r="E117" s="252"/>
      <c r="F117" s="252"/>
      <c r="G117" s="190"/>
      <c r="H117" s="219"/>
      <c r="I117" s="219"/>
      <c r="J117" s="269"/>
    </row>
    <row r="118" spans="1:10" x14ac:dyDescent="0.25">
      <c r="A118" s="121">
        <v>31</v>
      </c>
      <c r="B118" s="85" t="s">
        <v>34</v>
      </c>
      <c r="C118" s="86">
        <v>582</v>
      </c>
      <c r="D118" s="115"/>
      <c r="E118" s="252"/>
      <c r="F118" s="252"/>
      <c r="G118" s="190"/>
      <c r="H118" s="219"/>
      <c r="I118" s="219"/>
      <c r="J118" s="269"/>
    </row>
    <row r="119" spans="1:10" x14ac:dyDescent="0.25">
      <c r="A119" s="220">
        <v>32</v>
      </c>
      <c r="B119" s="85" t="s">
        <v>35</v>
      </c>
      <c r="C119" s="85">
        <v>11</v>
      </c>
      <c r="D119" s="159"/>
      <c r="E119" s="252"/>
      <c r="F119" s="252"/>
      <c r="G119" s="190"/>
      <c r="H119" s="219"/>
      <c r="I119" s="219"/>
      <c r="J119" s="276"/>
    </row>
    <row r="120" spans="1:10" x14ac:dyDescent="0.25">
      <c r="A120" s="220">
        <v>32</v>
      </c>
      <c r="B120" s="85" t="s">
        <v>35</v>
      </c>
      <c r="C120" s="85">
        <v>531</v>
      </c>
      <c r="D120" s="159"/>
      <c r="E120" s="252"/>
      <c r="F120" s="252"/>
      <c r="G120" s="190"/>
      <c r="H120" s="219"/>
      <c r="I120" s="219"/>
      <c r="J120" s="276"/>
    </row>
    <row r="121" spans="1:10" ht="15.75" thickBot="1" x14ac:dyDescent="0.3">
      <c r="A121" s="222">
        <v>32</v>
      </c>
      <c r="B121" s="89" t="s">
        <v>35</v>
      </c>
      <c r="C121" s="89">
        <v>582</v>
      </c>
      <c r="D121" s="162"/>
      <c r="E121" s="253"/>
      <c r="F121" s="253"/>
      <c r="G121" s="254"/>
      <c r="H121" s="255"/>
      <c r="I121" s="255"/>
      <c r="J121" s="276"/>
    </row>
    <row r="122" spans="1:10" ht="15.75" thickBot="1" x14ac:dyDescent="0.3">
      <c r="A122" s="129"/>
      <c r="B122" s="130" t="s">
        <v>92</v>
      </c>
      <c r="C122" s="130"/>
      <c r="D122" s="131">
        <f>SUM(D116:D121)</f>
        <v>0</v>
      </c>
      <c r="E122" s="131">
        <f>SUM(E116:E121)</f>
        <v>0</v>
      </c>
      <c r="F122" s="131">
        <f>SUM(F116:F121)</f>
        <v>0</v>
      </c>
      <c r="G122" s="131">
        <f>SUM(G116:G121)</f>
        <v>0</v>
      </c>
      <c r="H122" s="256"/>
      <c r="I122" s="257"/>
      <c r="J122" s="179"/>
    </row>
    <row r="123" spans="1:10" x14ac:dyDescent="0.25">
      <c r="B123" s="258"/>
      <c r="E123" s="151"/>
      <c r="F123" s="151"/>
      <c r="G123" s="151"/>
      <c r="H123" s="151"/>
      <c r="I123" s="107"/>
    </row>
    <row r="124" spans="1:10" ht="15.75" thickBot="1" x14ac:dyDescent="0.3">
      <c r="E124" s="151"/>
      <c r="F124" s="151"/>
      <c r="G124" s="151"/>
      <c r="H124" s="151"/>
      <c r="I124" s="259"/>
    </row>
    <row r="125" spans="1:10" ht="27" thickBot="1" x14ac:dyDescent="0.3">
      <c r="A125" s="108" t="s">
        <v>131</v>
      </c>
      <c r="B125" s="109" t="s">
        <v>132</v>
      </c>
      <c r="C125" s="110" t="s">
        <v>86</v>
      </c>
      <c r="D125" s="111" t="s">
        <v>137</v>
      </c>
      <c r="E125" s="111" t="s">
        <v>138</v>
      </c>
      <c r="F125" s="111" t="s">
        <v>139</v>
      </c>
      <c r="G125" s="111" t="s">
        <v>87</v>
      </c>
      <c r="H125" s="111" t="s">
        <v>140</v>
      </c>
      <c r="I125" s="112"/>
      <c r="J125" s="275"/>
    </row>
    <row r="126" spans="1:10" x14ac:dyDescent="0.25">
      <c r="A126" s="113">
        <v>3</v>
      </c>
      <c r="B126" s="117" t="s">
        <v>33</v>
      </c>
      <c r="C126" s="118">
        <v>11</v>
      </c>
      <c r="D126" s="141">
        <f>D127</f>
        <v>0</v>
      </c>
      <c r="E126" s="141">
        <f>E127</f>
        <v>0</v>
      </c>
      <c r="F126" s="141">
        <f>F127</f>
        <v>0</v>
      </c>
      <c r="G126" s="141">
        <f>G127</f>
        <v>0</v>
      </c>
      <c r="H126" s="141">
        <f>H127</f>
        <v>0</v>
      </c>
      <c r="I126" s="142"/>
      <c r="J126" s="269"/>
    </row>
    <row r="127" spans="1:10" x14ac:dyDescent="0.25">
      <c r="A127" s="260">
        <v>37</v>
      </c>
      <c r="B127" s="85" t="s">
        <v>133</v>
      </c>
      <c r="C127" s="85">
        <v>11</v>
      </c>
      <c r="D127" s="261"/>
      <c r="E127" s="141"/>
      <c r="F127" s="141"/>
      <c r="G127" s="141"/>
      <c r="H127" s="141"/>
      <c r="I127" s="142"/>
      <c r="J127" s="276"/>
    </row>
    <row r="128" spans="1:10" x14ac:dyDescent="0.25">
      <c r="A128" s="243"/>
      <c r="B128" s="89"/>
      <c r="C128" s="203"/>
      <c r="D128" s="203"/>
      <c r="E128" s="203"/>
      <c r="F128" s="203"/>
      <c r="G128" s="203"/>
      <c r="H128" s="203"/>
      <c r="I128" s="142"/>
      <c r="J128" s="269"/>
    </row>
    <row r="129" spans="1:10" ht="15.75" thickBot="1" x14ac:dyDescent="0.3">
      <c r="A129" s="199"/>
      <c r="B129" s="262"/>
      <c r="C129" s="199"/>
      <c r="D129" s="199"/>
      <c r="E129" s="199"/>
      <c r="F129" s="199"/>
      <c r="G129" s="199"/>
      <c r="H129" s="199"/>
      <c r="I129" s="259"/>
      <c r="J129" s="269"/>
    </row>
    <row r="130" spans="1:10" ht="39.75" thickBot="1" x14ac:dyDescent="0.3">
      <c r="A130" s="108" t="s">
        <v>131</v>
      </c>
      <c r="B130" s="109" t="s">
        <v>134</v>
      </c>
      <c r="C130" s="110" t="s">
        <v>86</v>
      </c>
      <c r="D130" s="111" t="s">
        <v>137</v>
      </c>
      <c r="E130" s="111" t="s">
        <v>138</v>
      </c>
      <c r="F130" s="111" t="s">
        <v>139</v>
      </c>
      <c r="G130" s="111" t="s">
        <v>87</v>
      </c>
      <c r="H130" s="111" t="s">
        <v>140</v>
      </c>
      <c r="I130" s="112"/>
      <c r="J130" s="269"/>
    </row>
    <row r="131" spans="1:10" x14ac:dyDescent="0.25">
      <c r="A131" s="113">
        <v>3</v>
      </c>
      <c r="B131" s="117" t="s">
        <v>33</v>
      </c>
      <c r="C131" s="86"/>
      <c r="D131" s="141">
        <f>D132+D133</f>
        <v>0</v>
      </c>
      <c r="E131" s="141">
        <f>E132+E133</f>
        <v>0</v>
      </c>
      <c r="F131" s="141">
        <f>F132+F133</f>
        <v>0</v>
      </c>
      <c r="G131" s="141">
        <f>G132+G133</f>
        <v>0</v>
      </c>
      <c r="H131" s="141">
        <f>H132+H133</f>
        <v>0</v>
      </c>
      <c r="I131" s="141"/>
      <c r="J131" s="269"/>
    </row>
    <row r="132" spans="1:10" x14ac:dyDescent="0.25">
      <c r="A132" s="113">
        <v>31</v>
      </c>
      <c r="B132" s="122" t="s">
        <v>34</v>
      </c>
      <c r="C132" s="86">
        <v>11</v>
      </c>
      <c r="D132" s="141"/>
      <c r="E132" s="141"/>
      <c r="F132" s="141"/>
      <c r="G132" s="141"/>
      <c r="H132" s="141"/>
      <c r="I132" s="141"/>
      <c r="J132" s="269"/>
    </row>
    <row r="133" spans="1:10" x14ac:dyDescent="0.25">
      <c r="A133" s="260">
        <v>32</v>
      </c>
      <c r="B133" s="85" t="s">
        <v>135</v>
      </c>
      <c r="C133" s="85">
        <v>11</v>
      </c>
      <c r="D133" s="261"/>
      <c r="E133" s="141"/>
      <c r="F133" s="141"/>
      <c r="G133" s="141"/>
      <c r="H133" s="141"/>
      <c r="I133" s="139"/>
      <c r="J133" s="276"/>
    </row>
    <row r="134" spans="1:10" x14ac:dyDescent="0.25">
      <c r="A134" s="243"/>
      <c r="B134" s="89"/>
      <c r="C134" s="203"/>
      <c r="D134" s="230"/>
      <c r="E134" s="263"/>
      <c r="F134" s="263"/>
      <c r="G134" s="263"/>
      <c r="H134" s="263"/>
      <c r="I134" s="264"/>
      <c r="J134" s="269"/>
    </row>
    <row r="135" spans="1:10" x14ac:dyDescent="0.25">
      <c r="B135" s="258"/>
      <c r="E135" s="265"/>
      <c r="F135" s="265"/>
      <c r="G135" s="265"/>
      <c r="H135" s="265"/>
      <c r="I135" s="259"/>
    </row>
    <row r="136" spans="1:10" ht="15.75" thickBot="1" x14ac:dyDescent="0.3">
      <c r="E136" s="265"/>
      <c r="F136" s="265"/>
      <c r="G136" s="265"/>
      <c r="H136" s="265"/>
      <c r="I136" s="259"/>
    </row>
    <row r="137" spans="1:10" ht="27" thickBot="1" x14ac:dyDescent="0.3">
      <c r="A137" s="108" t="s">
        <v>136</v>
      </c>
      <c r="B137" s="109" t="s">
        <v>141</v>
      </c>
      <c r="C137" s="110" t="s">
        <v>86</v>
      </c>
      <c r="D137" s="111" t="s">
        <v>137</v>
      </c>
      <c r="E137" s="111" t="s">
        <v>138</v>
      </c>
      <c r="F137" s="111" t="s">
        <v>139</v>
      </c>
      <c r="G137" s="111" t="s">
        <v>87</v>
      </c>
      <c r="H137" s="111" t="s">
        <v>140</v>
      </c>
      <c r="I137" s="112"/>
    </row>
    <row r="138" spans="1:10" x14ac:dyDescent="0.25">
      <c r="A138" s="118"/>
      <c r="B138" s="118"/>
      <c r="C138" s="118"/>
      <c r="D138" s="118"/>
      <c r="E138" s="115"/>
      <c r="F138" s="115"/>
      <c r="G138" s="115"/>
      <c r="H138" s="115"/>
      <c r="I138" s="115"/>
    </row>
    <row r="139" spans="1:10" x14ac:dyDescent="0.25">
      <c r="A139" s="113">
        <v>3</v>
      </c>
      <c r="B139" s="117" t="s">
        <v>33</v>
      </c>
      <c r="C139" s="86">
        <v>531</v>
      </c>
      <c r="D139" s="115">
        <v>54466.86</v>
      </c>
      <c r="E139" s="115">
        <v>60000</v>
      </c>
      <c r="F139" s="115">
        <v>79000</v>
      </c>
      <c r="G139" s="115">
        <v>80000</v>
      </c>
      <c r="H139" s="115">
        <v>80000</v>
      </c>
      <c r="I139" s="115"/>
    </row>
    <row r="140" spans="1:10" x14ac:dyDescent="0.25">
      <c r="A140" s="143">
        <v>32</v>
      </c>
      <c r="B140" s="85" t="s">
        <v>35</v>
      </c>
      <c r="C140" s="85">
        <v>531</v>
      </c>
      <c r="D140" s="266">
        <v>50375.16</v>
      </c>
      <c r="E140" s="266">
        <v>60000</v>
      </c>
      <c r="F140" s="266">
        <v>79000</v>
      </c>
      <c r="G140" s="266">
        <v>80000</v>
      </c>
      <c r="H140" s="266">
        <v>80000</v>
      </c>
      <c r="I140" s="115"/>
    </row>
  </sheetData>
  <mergeCells count="5">
    <mergeCell ref="D15:I15"/>
    <mergeCell ref="C3:F3"/>
    <mergeCell ref="B4:I4"/>
    <mergeCell ref="A5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 Sažetak</vt:lpstr>
      <vt:lpstr> Račun prihoda i rashoda</vt:lpstr>
      <vt:lpstr> Račun financiranja</vt:lpstr>
      <vt:lpstr>Posebni dio</vt:lpstr>
      <vt:lpstr>List1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